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crmadrid10\tcrmadrid10\tcrmadrid\stock\Oficina  XE1\Expedientes 2024\2. ZGSI's\EN PROCESO\VIOLETA\EXPEDIENTES\2024-04534\PCP Y ANEXOS\Anexos\"/>
    </mc:Choice>
  </mc:AlternateContent>
  <xr:revisionPtr revIDLastSave="0" documentId="8_{36614311-EF11-4F8E-A560-51D107AABB6A}" xr6:coauthVersionLast="45" xr6:coauthVersionMax="45" xr10:uidLastSave="{00000000-0000-0000-0000-000000000000}"/>
  <bookViews>
    <workbookView xWindow="28680" yWindow="-120" windowWidth="29040" windowHeight="15840" xr2:uid="{BD6AA48B-AC11-4EAC-ADA5-1F91597712B3}"/>
  </bookViews>
  <sheets>
    <sheet name="MOD.VALORAC.ECON-DESTINO PROV." sheetId="1" r:id="rId1"/>
  </sheets>
  <externalReferences>
    <externalReference r:id="rId2"/>
  </externalReferences>
  <definedNames>
    <definedName name="_xlnm.Print_Area" localSheetId="0">'MOD.VALORAC.ECON-DESTINO PROV.'!$B$1:$Q$52</definedName>
    <definedName name="_xlnm.Print_Titles" localSheetId="0">'MOD.VALORAC.ECON-DESTINO PROV.'!$14:$18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5" i="1" l="1"/>
  <c r="Q44" i="1"/>
  <c r="Q41" i="1"/>
  <c r="P41" i="1"/>
  <c r="L41" i="1"/>
  <c r="H41" i="1"/>
  <c r="G41" i="1"/>
  <c r="F41" i="1"/>
  <c r="E41" i="1"/>
  <c r="D41" i="1"/>
  <c r="C41" i="1"/>
  <c r="B41" i="1"/>
  <c r="Q40" i="1"/>
  <c r="L40" i="1"/>
  <c r="H40" i="1"/>
  <c r="G40" i="1"/>
  <c r="F40" i="1"/>
  <c r="E40" i="1"/>
  <c r="P40" i="1" s="1"/>
  <c r="D40" i="1"/>
  <c r="C40" i="1"/>
  <c r="B40" i="1"/>
  <c r="Q39" i="1"/>
  <c r="L39" i="1"/>
  <c r="H39" i="1"/>
  <c r="G39" i="1"/>
  <c r="F39" i="1"/>
  <c r="E39" i="1"/>
  <c r="P39" i="1" s="1"/>
  <c r="D39" i="1"/>
  <c r="C39" i="1"/>
  <c r="B39" i="1"/>
  <c r="Q38" i="1"/>
  <c r="P38" i="1"/>
  <c r="L38" i="1"/>
  <c r="H38" i="1"/>
  <c r="G38" i="1"/>
  <c r="F38" i="1"/>
  <c r="E38" i="1"/>
  <c r="D38" i="1"/>
  <c r="C38" i="1"/>
  <c r="B38" i="1"/>
  <c r="Q37" i="1"/>
  <c r="P37" i="1"/>
  <c r="N37" i="1"/>
  <c r="L37" i="1"/>
  <c r="H37" i="1"/>
  <c r="G37" i="1"/>
  <c r="F37" i="1"/>
  <c r="E37" i="1"/>
  <c r="D37" i="1"/>
  <c r="C37" i="1"/>
  <c r="B37" i="1"/>
  <c r="Q36" i="1"/>
  <c r="L36" i="1"/>
  <c r="H36" i="1"/>
  <c r="G36" i="1"/>
  <c r="F36" i="1"/>
  <c r="E36" i="1"/>
  <c r="P36" i="1" s="1"/>
  <c r="D36" i="1"/>
  <c r="C36" i="1"/>
  <c r="B36" i="1"/>
  <c r="Q35" i="1"/>
  <c r="L35" i="1"/>
  <c r="H35" i="1"/>
  <c r="G35" i="1"/>
  <c r="F35" i="1"/>
  <c r="E35" i="1"/>
  <c r="P35" i="1" s="1"/>
  <c r="D35" i="1"/>
  <c r="C35" i="1"/>
  <c r="B35" i="1"/>
  <c r="Q34" i="1"/>
  <c r="P34" i="1"/>
  <c r="L34" i="1"/>
  <c r="H34" i="1"/>
  <c r="G34" i="1"/>
  <c r="F34" i="1"/>
  <c r="E34" i="1"/>
  <c r="D34" i="1"/>
  <c r="C34" i="1"/>
  <c r="B34" i="1"/>
  <c r="Q33" i="1"/>
  <c r="P33" i="1"/>
  <c r="L33" i="1"/>
  <c r="H33" i="1"/>
  <c r="G33" i="1"/>
  <c r="F33" i="1"/>
  <c r="E33" i="1"/>
  <c r="D33" i="1"/>
  <c r="C33" i="1"/>
  <c r="B33" i="1"/>
  <c r="Q32" i="1"/>
  <c r="L32" i="1"/>
  <c r="H32" i="1"/>
  <c r="G32" i="1"/>
  <c r="F32" i="1"/>
  <c r="E32" i="1"/>
  <c r="P32" i="1" s="1"/>
  <c r="D32" i="1"/>
  <c r="C32" i="1"/>
  <c r="B32" i="1"/>
  <c r="Q31" i="1"/>
  <c r="L31" i="1"/>
  <c r="H31" i="1"/>
  <c r="G31" i="1"/>
  <c r="F31" i="1"/>
  <c r="E31" i="1"/>
  <c r="P31" i="1" s="1"/>
  <c r="D31" i="1"/>
  <c r="C31" i="1"/>
  <c r="B31" i="1"/>
  <c r="Q30" i="1"/>
  <c r="P30" i="1"/>
  <c r="L30" i="1"/>
  <c r="H30" i="1"/>
  <c r="G30" i="1"/>
  <c r="F30" i="1"/>
  <c r="E30" i="1"/>
  <c r="D30" i="1"/>
  <c r="C30" i="1"/>
  <c r="B30" i="1"/>
  <c r="Q29" i="1"/>
  <c r="P29" i="1"/>
  <c r="N29" i="1"/>
  <c r="L29" i="1"/>
  <c r="H29" i="1"/>
  <c r="G29" i="1"/>
  <c r="F29" i="1"/>
  <c r="E29" i="1"/>
  <c r="D29" i="1"/>
  <c r="C29" i="1"/>
  <c r="B29" i="1"/>
  <c r="Q28" i="1"/>
  <c r="L28" i="1"/>
  <c r="H28" i="1"/>
  <c r="G28" i="1"/>
  <c r="F28" i="1"/>
  <c r="E28" i="1"/>
  <c r="P28" i="1" s="1"/>
  <c r="D28" i="1"/>
  <c r="C28" i="1"/>
  <c r="B28" i="1"/>
  <c r="Q27" i="1"/>
  <c r="L27" i="1"/>
  <c r="H27" i="1"/>
  <c r="G27" i="1"/>
  <c r="F27" i="1"/>
  <c r="E27" i="1"/>
  <c r="P27" i="1" s="1"/>
  <c r="D27" i="1"/>
  <c r="C27" i="1"/>
  <c r="B27" i="1"/>
  <c r="Q26" i="1"/>
  <c r="P26" i="1"/>
  <c r="L26" i="1"/>
  <c r="H26" i="1"/>
  <c r="G26" i="1"/>
  <c r="F26" i="1"/>
  <c r="E26" i="1"/>
  <c r="D26" i="1"/>
  <c r="C26" i="1"/>
  <c r="B26" i="1"/>
  <c r="Q25" i="1"/>
  <c r="P25" i="1"/>
  <c r="L25" i="1"/>
  <c r="H25" i="1"/>
  <c r="G25" i="1"/>
  <c r="F25" i="1"/>
  <c r="E25" i="1"/>
  <c r="D25" i="1"/>
  <c r="C25" i="1"/>
  <c r="B25" i="1"/>
  <c r="Q24" i="1"/>
  <c r="L24" i="1"/>
  <c r="H24" i="1"/>
  <c r="G24" i="1"/>
  <c r="F24" i="1"/>
  <c r="E24" i="1"/>
  <c r="P24" i="1" s="1"/>
  <c r="D24" i="1"/>
  <c r="C24" i="1"/>
  <c r="B24" i="1"/>
  <c r="Q23" i="1"/>
  <c r="L23" i="1"/>
  <c r="H23" i="1"/>
  <c r="G23" i="1"/>
  <c r="F23" i="1"/>
  <c r="E23" i="1"/>
  <c r="P23" i="1" s="1"/>
  <c r="D23" i="1"/>
  <c r="C23" i="1"/>
  <c r="B23" i="1"/>
  <c r="Q22" i="1"/>
  <c r="P22" i="1"/>
  <c r="L22" i="1"/>
  <c r="H22" i="1"/>
  <c r="G22" i="1"/>
  <c r="F22" i="1"/>
  <c r="E22" i="1"/>
  <c r="D22" i="1"/>
  <c r="C22" i="1"/>
  <c r="B22" i="1"/>
  <c r="Q21" i="1"/>
  <c r="P21" i="1"/>
  <c r="N21" i="1"/>
  <c r="L21" i="1"/>
  <c r="H21" i="1"/>
  <c r="G21" i="1"/>
  <c r="F21" i="1"/>
  <c r="E21" i="1"/>
  <c r="D21" i="1"/>
  <c r="C21" i="1"/>
  <c r="B21" i="1"/>
  <c r="Q20" i="1"/>
  <c r="L20" i="1"/>
  <c r="H20" i="1"/>
  <c r="G20" i="1"/>
  <c r="F20" i="1"/>
  <c r="E20" i="1"/>
  <c r="P20" i="1" s="1"/>
  <c r="D20" i="1"/>
  <c r="C20" i="1"/>
  <c r="B20" i="1"/>
  <c r="Q19" i="1"/>
  <c r="L19" i="1"/>
  <c r="H19" i="1"/>
  <c r="G19" i="1"/>
  <c r="F19" i="1"/>
  <c r="E19" i="1"/>
  <c r="P19" i="1" s="1"/>
  <c r="D19" i="1"/>
  <c r="C19" i="1"/>
  <c r="B19" i="1"/>
  <c r="D16" i="1"/>
  <c r="N34" i="1" s="1"/>
  <c r="D15" i="1"/>
  <c r="O14" i="1"/>
  <c r="F14" i="1"/>
  <c r="D14" i="1"/>
  <c r="Q43" i="1" l="1"/>
  <c r="N40" i="1"/>
  <c r="N19" i="1"/>
  <c r="N27" i="1"/>
  <c r="N35" i="1"/>
  <c r="N22" i="1"/>
  <c r="N30" i="1"/>
  <c r="N38" i="1"/>
  <c r="N24" i="1"/>
  <c r="N25" i="1"/>
  <c r="N41" i="1"/>
  <c r="N20" i="1"/>
  <c r="N36" i="1"/>
  <c r="N23" i="1"/>
  <c r="N31" i="1"/>
  <c r="N39" i="1"/>
  <c r="N32" i="1"/>
  <c r="N33" i="1"/>
  <c r="N28" i="1"/>
  <c r="N26" i="1"/>
</calcChain>
</file>

<file path=xl/sharedStrings.xml><?xml version="1.0" encoding="utf-8"?>
<sst xmlns="http://schemas.openxmlformats.org/spreadsheetml/2006/main" count="37" uniqueCount="37">
  <si>
    <t>D. de Aprovisionamiento, Contratación y Logística.</t>
  </si>
  <si>
    <t>ANEXO 1</t>
  </si>
  <si>
    <t>MODELO DE PROPOSICIÓN ECONÓMICA</t>
  </si>
  <si>
    <t>D/Dª</t>
  </si>
  <si>
    <t xml:space="preserve">     con D.N.I./N.I.E./Pasaporte nº</t>
  </si>
  <si>
    <t>en nombre de y representación de</t>
  </si>
  <si>
    <t>Nº Expediente</t>
  </si>
  <si>
    <t>Lote</t>
  </si>
  <si>
    <t>Tipo de Expediente</t>
  </si>
  <si>
    <t>Logística del Contrato</t>
  </si>
  <si>
    <t>VALORES OFERTADOS</t>
  </si>
  <si>
    <t>Posición</t>
  </si>
  <si>
    <t>Referencia RENFE
(Matrícula)</t>
  </si>
  <si>
    <t>Descripción</t>
  </si>
  <si>
    <t>Cantidad Solicitada</t>
  </si>
  <si>
    <t>Unidad de medida de 
gestión de la oferta</t>
  </si>
  <si>
    <t>Plazo de oferta</t>
  </si>
  <si>
    <t>DIBUJO / REF. / ESPEC. TECNICA</t>
  </si>
  <si>
    <t>Referencia del producto y Fabricante propuesto</t>
  </si>
  <si>
    <t>Precio según cantidad
de referencia (€)
(dos decimales)</t>
  </si>
  <si>
    <t>Cantidad para el precio en la unidad de medida de gestión(1)</t>
  </si>
  <si>
    <t>Unidad de 
medida de precio</t>
  </si>
  <si>
    <t>Plazo de primera 
entrega (días)</t>
  </si>
  <si>
    <t>Plazo de entregas 
sucesivas (CA)(2)</t>
  </si>
  <si>
    <t>Cantidad Mínima de 
Suministro por Pedido
 (Nº Uds.) (3)</t>
  </si>
  <si>
    <t>Importe Ofertado</t>
  </si>
  <si>
    <t>Precio Unitario</t>
  </si>
  <si>
    <t>OBSERVACIONES:</t>
  </si>
  <si>
    <t>IMPORTE OFERTADO</t>
  </si>
  <si>
    <t>Nº DE MATRÍCULAS OFERTADAS:</t>
  </si>
  <si>
    <t>Nº DE MATRÍCULAS LICITADAS</t>
  </si>
  <si>
    <t>(1) El precio ofertado debe referirse a la unidad de medida. Por ejemplo, X € para 100 unid, Z € para 1 unidad</t>
  </si>
  <si>
    <t>(2) Cuando el Expediente es para Contrato Abierto de Previsión este valor será por defecto 30 días o lo que establezca el PCP. En el resto de casos no aplica</t>
  </si>
  <si>
    <t>(3) No se ha de confundir la cantidad mínima por pedido, que es similar a cantidad mínma por entrega/destino, con CANTIDAD MINIMA DE SUMINISTRO DEL CONTRATO (compromiso de compra)</t>
  </si>
  <si>
    <t>(4) Cantidad Contratada – La cantidad solicitada en el caso de los contratos normales será fija y en el caso que sea contrato abierto es una previsión de compra.</t>
  </si>
  <si>
    <t>(5) Los campos en AZUL no deben ser cumplimentados por parte del licitador. No se considerarán modificaciones en estos campos.</t>
  </si>
  <si>
    <t>(6) Para matrículas con suministro sujeto a ENVASE, el adjudicatario lo comunicará a Logística, teniendo en cuenta que la cantidad contenida en envase deberá ser múltiplo de la "cantidad minima de suministro por pedido",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</si>
</sst>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quotePrefix="1" applyAlignment="1">
      <alignment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164" fontId="0" fillId="2" borderId="2" xfId="0" applyNumberFormat="1" applyFill="1" applyBorder="1" applyAlignment="1" applyProtection="1">
      <alignment horizontal="center" vertical="center" wrapText="1"/>
      <protection locked="0"/>
    </xf>
    <xf numFmtId="1" fontId="0" fillId="2" borderId="2" xfId="0" applyNumberFormat="1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164" fontId="0" fillId="6" borderId="2" xfId="0" quotePrefix="1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164" fontId="0" fillId="6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6" borderId="7" xfId="0" quotePrefix="1" applyNumberFormat="1" applyFill="1" applyBorder="1" applyAlignment="1">
      <alignment horizontal="center" vertical="center" wrapText="1"/>
    </xf>
    <xf numFmtId="0" fontId="0" fillId="6" borderId="8" xfId="0" quotePrefix="1" applyFill="1" applyBorder="1" applyAlignment="1">
      <alignment horizontal="center" vertical="center" wrapText="1"/>
    </xf>
    <xf numFmtId="0" fontId="0" fillId="3" borderId="9" xfId="0" quotePrefix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3</xdr:row>
      <xdr:rowOff>66675</xdr:rowOff>
    </xdr:from>
    <xdr:to>
      <xdr:col>2</xdr:col>
      <xdr:colOff>1730469</xdr:colOff>
      <xdr:row>6</xdr:row>
      <xdr:rowOff>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774B3154-F5AC-4257-9D98-96085FA30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35330" y="760095"/>
          <a:ext cx="1728564" cy="659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_MODELO%20DE%20PROPOSICI&#211;N%20ECON&#211;MICA_v3.41%20(3)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.VALORAC.ECON-ORIGEN SAP"/>
      <sheetName val="MOD.VALORAC.ECON-DESTINO PROV."/>
    </sheetNames>
    <sheetDataSet>
      <sheetData sheetId="0">
        <row r="14">
          <cell r="D14" t="str">
            <v>2024-04534</v>
          </cell>
          <cell r="O14" t="str">
            <v>(Validez de la oferta: 06 meses)</v>
          </cell>
        </row>
        <row r="15">
          <cell r="D15" t="str">
            <v>Contrato Abierto</v>
          </cell>
        </row>
        <row r="16">
          <cell r="D16" t="str">
            <v>Catálogo</v>
          </cell>
        </row>
        <row r="19">
          <cell r="B19">
            <v>10</v>
          </cell>
          <cell r="C19" t="str">
            <v>01203462</v>
          </cell>
          <cell r="D19" t="str">
            <v>JUNTA</v>
          </cell>
          <cell r="E19">
            <v>500</v>
          </cell>
          <cell r="F19" t="str">
            <v>UN</v>
          </cell>
          <cell r="G19" t="str">
            <v>11.03.2025</v>
          </cell>
          <cell r="H19" t="str">
            <v>D/T00.5050.00</v>
          </cell>
          <cell r="L19" t="str">
            <v>UN</v>
          </cell>
        </row>
        <row r="20">
          <cell r="B20">
            <v>20</v>
          </cell>
          <cell r="C20" t="str">
            <v>01203466</v>
          </cell>
          <cell r="D20" t="str">
            <v>JUNTA</v>
          </cell>
          <cell r="E20">
            <v>500</v>
          </cell>
          <cell r="F20" t="str">
            <v>UN</v>
          </cell>
          <cell r="G20" t="str">
            <v>11.03.2025</v>
          </cell>
          <cell r="H20" t="str">
            <v>D/T00.5051.00</v>
          </cell>
          <cell r="L20" t="str">
            <v>UN</v>
          </cell>
        </row>
        <row r="21">
          <cell r="B21">
            <v>30</v>
          </cell>
          <cell r="C21" t="str">
            <v>01494245</v>
          </cell>
          <cell r="D21" t="str">
            <v>ARANDELA</v>
          </cell>
          <cell r="E21">
            <v>500</v>
          </cell>
          <cell r="F21" t="str">
            <v>UN</v>
          </cell>
          <cell r="G21" t="str">
            <v>11.03.2025</v>
          </cell>
          <cell r="H21" t="str">
            <v>D/85T50152.P975</v>
          </cell>
          <cell r="L21" t="str">
            <v>UN</v>
          </cell>
        </row>
        <row r="22">
          <cell r="B22">
            <v>40</v>
          </cell>
          <cell r="C22" t="str">
            <v>01494765</v>
          </cell>
          <cell r="D22" t="str">
            <v>ARANDELA</v>
          </cell>
          <cell r="E22">
            <v>1000</v>
          </cell>
          <cell r="F22" t="str">
            <v>UN</v>
          </cell>
          <cell r="G22" t="str">
            <v>11.03.2025</v>
          </cell>
          <cell r="H22" t="str">
            <v>D/85T50152.P226</v>
          </cell>
          <cell r="L22" t="str">
            <v>UN</v>
          </cell>
        </row>
        <row r="23">
          <cell r="B23">
            <v>50</v>
          </cell>
          <cell r="C23" t="str">
            <v>04002203</v>
          </cell>
          <cell r="D23" t="str">
            <v>TORNILLO DE TAPA</v>
          </cell>
          <cell r="E23">
            <v>100</v>
          </cell>
          <cell r="F23" t="str">
            <v>UN</v>
          </cell>
          <cell r="G23" t="str">
            <v>11.03.2025</v>
          </cell>
          <cell r="H23" t="str">
            <v>D/D07.2131.00</v>
          </cell>
          <cell r="L23" t="str">
            <v>UN</v>
          </cell>
        </row>
        <row r="24">
          <cell r="B24">
            <v>60</v>
          </cell>
          <cell r="C24" t="str">
            <v>04237405</v>
          </cell>
          <cell r="D24" t="str">
            <v>JUNTA KLINGERSIL C-4400</v>
          </cell>
          <cell r="E24">
            <v>100</v>
          </cell>
          <cell r="F24" t="str">
            <v>UN</v>
          </cell>
          <cell r="G24" t="str">
            <v>11.03.2025</v>
          </cell>
          <cell r="H24" t="str">
            <v>D/V150835</v>
          </cell>
          <cell r="L24" t="str">
            <v>UN</v>
          </cell>
        </row>
        <row r="25">
          <cell r="B25">
            <v>70</v>
          </cell>
          <cell r="C25" t="str">
            <v>04237408</v>
          </cell>
          <cell r="D25" t="str">
            <v>JUNTA</v>
          </cell>
          <cell r="E25">
            <v>100</v>
          </cell>
          <cell r="F25" t="str">
            <v>UN</v>
          </cell>
          <cell r="G25" t="str">
            <v>11.03.2025</v>
          </cell>
          <cell r="H25" t="str">
            <v>D/V131051</v>
          </cell>
          <cell r="L25" t="str">
            <v>UN</v>
          </cell>
        </row>
        <row r="26">
          <cell r="B26">
            <v>80</v>
          </cell>
          <cell r="C26" t="str">
            <v>06431220</v>
          </cell>
          <cell r="D26" t="str">
            <v>CHAPA SEG. DOBLE H- 14 X 48 X 40</v>
          </cell>
          <cell r="E26">
            <v>2000</v>
          </cell>
          <cell r="F26" t="str">
            <v>UN</v>
          </cell>
          <cell r="G26" t="str">
            <v>11.03.2025</v>
          </cell>
          <cell r="H26" t="str">
            <v>D/T00.6070.00</v>
          </cell>
          <cell r="L26" t="str">
            <v>UN</v>
          </cell>
        </row>
        <row r="27">
          <cell r="B27">
            <v>90</v>
          </cell>
          <cell r="C27" t="str">
            <v>07704326</v>
          </cell>
          <cell r="D27" t="str">
            <v>BULON 10 X 94 N. MIT 01-03101</v>
          </cell>
          <cell r="E27">
            <v>100</v>
          </cell>
          <cell r="F27" t="str">
            <v>UN</v>
          </cell>
          <cell r="G27" t="str">
            <v>11.03.2025</v>
          </cell>
          <cell r="H27" t="str">
            <v>D/N.MIT 01-03101.1094</v>
          </cell>
          <cell r="L27" t="str">
            <v>UN</v>
          </cell>
        </row>
        <row r="28">
          <cell r="B28">
            <v>100</v>
          </cell>
          <cell r="C28" t="str">
            <v>07704440</v>
          </cell>
          <cell r="D28" t="str">
            <v>BULON 26 X 113 N.MIT 01-03102</v>
          </cell>
          <cell r="E28">
            <v>100</v>
          </cell>
          <cell r="F28" t="str">
            <v>UN</v>
          </cell>
          <cell r="G28" t="str">
            <v>11.03.2025</v>
          </cell>
          <cell r="H28" t="str">
            <v>D/N. MIT 01-03102.26113</v>
          </cell>
          <cell r="L28" t="str">
            <v>UN</v>
          </cell>
        </row>
        <row r="29">
          <cell r="B29">
            <v>110</v>
          </cell>
          <cell r="C29" t="str">
            <v>07801599</v>
          </cell>
          <cell r="D29" t="str">
            <v>TOPE 15MM A42B UNE 36060</v>
          </cell>
          <cell r="E29">
            <v>100</v>
          </cell>
          <cell r="F29" t="str">
            <v>UN</v>
          </cell>
          <cell r="G29" t="str">
            <v>11.03.2025</v>
          </cell>
          <cell r="H29" t="str">
            <v>D/T00.6618.00.04</v>
          </cell>
          <cell r="L29" t="str">
            <v>UN</v>
          </cell>
        </row>
        <row r="30">
          <cell r="B30">
            <v>120</v>
          </cell>
          <cell r="C30" t="str">
            <v>07802796</v>
          </cell>
          <cell r="D30" t="str">
            <v>CASQUILLO 70 X 22 N. MIT 01-03103</v>
          </cell>
          <cell r="E30">
            <v>100</v>
          </cell>
          <cell r="F30" t="str">
            <v>UN</v>
          </cell>
          <cell r="G30" t="str">
            <v>11.03.2025</v>
          </cell>
          <cell r="H30" t="str">
            <v>D/N.MIT 01-03103.7022</v>
          </cell>
          <cell r="L30" t="str">
            <v>UN</v>
          </cell>
        </row>
        <row r="31">
          <cell r="B31">
            <v>130</v>
          </cell>
          <cell r="C31" t="str">
            <v>08644387</v>
          </cell>
          <cell r="D31" t="str">
            <v>SEPARADOR.</v>
          </cell>
          <cell r="E31">
            <v>500</v>
          </cell>
          <cell r="F31" t="str">
            <v>UN</v>
          </cell>
          <cell r="G31" t="str">
            <v>11.03.2025</v>
          </cell>
          <cell r="H31" t="str">
            <v>D/L301411H01</v>
          </cell>
          <cell r="L31" t="str">
            <v>UN</v>
          </cell>
        </row>
        <row r="32">
          <cell r="B32">
            <v>140</v>
          </cell>
          <cell r="C32" t="str">
            <v>16941398</v>
          </cell>
          <cell r="D32" t="str">
            <v>TUERCA DIN 936 -M14 CAL.8 (17H) - ZN</v>
          </cell>
          <cell r="E32">
            <v>2000</v>
          </cell>
          <cell r="F32" t="str">
            <v>UN</v>
          </cell>
          <cell r="G32" t="str">
            <v>11.03.2025</v>
          </cell>
          <cell r="H32" t="str">
            <v>D/E11298079</v>
          </cell>
          <cell r="L32" t="str">
            <v>UN</v>
          </cell>
        </row>
        <row r="33">
          <cell r="B33">
            <v>150</v>
          </cell>
          <cell r="C33" t="str">
            <v>24028609</v>
          </cell>
          <cell r="D33" t="str">
            <v>JUNTA</v>
          </cell>
          <cell r="E33">
            <v>200</v>
          </cell>
          <cell r="F33" t="str">
            <v>UN</v>
          </cell>
          <cell r="G33" t="str">
            <v>11.03.2025</v>
          </cell>
          <cell r="H33" t="str">
            <v>D/05.26.980-72</v>
          </cell>
          <cell r="L33" t="str">
            <v>UN</v>
          </cell>
        </row>
        <row r="34">
          <cell r="B34">
            <v>160</v>
          </cell>
          <cell r="C34" t="str">
            <v>24952018</v>
          </cell>
          <cell r="D34" t="str">
            <v>SUPLEMENTO 1MM</v>
          </cell>
          <cell r="E34">
            <v>100</v>
          </cell>
          <cell r="F34" t="str">
            <v>UN</v>
          </cell>
          <cell r="G34" t="str">
            <v>11.03.2025</v>
          </cell>
          <cell r="H34" t="str">
            <v>D/T00.6608.00</v>
          </cell>
          <cell r="L34" t="str">
            <v>UN</v>
          </cell>
        </row>
        <row r="35">
          <cell r="B35">
            <v>170</v>
          </cell>
          <cell r="C35" t="str">
            <v>72052325</v>
          </cell>
          <cell r="D35" t="str">
            <v>PASADOR PLANO DE 4,5 X 25 X 100 N.MIT 01</v>
          </cell>
          <cell r="E35">
            <v>100</v>
          </cell>
          <cell r="F35" t="str">
            <v>UN</v>
          </cell>
          <cell r="G35" t="str">
            <v>11.03.2025</v>
          </cell>
          <cell r="H35" t="str">
            <v>D/N.MIT 01-03023.4525100</v>
          </cell>
          <cell r="L35" t="str">
            <v>UN</v>
          </cell>
        </row>
        <row r="36">
          <cell r="B36">
            <v>180</v>
          </cell>
          <cell r="C36" t="str">
            <v>72053113</v>
          </cell>
          <cell r="D36" t="str">
            <v>PASADOR PLANO DE 3,2 X 22 X 70 N.MIT 01-</v>
          </cell>
          <cell r="E36">
            <v>500</v>
          </cell>
          <cell r="F36" t="str">
            <v>UN</v>
          </cell>
          <cell r="G36" t="str">
            <v>11.03.2025</v>
          </cell>
          <cell r="H36" t="str">
            <v>D/N.MIT 01-03023.322270</v>
          </cell>
          <cell r="L36" t="str">
            <v>UN</v>
          </cell>
        </row>
        <row r="37">
          <cell r="B37">
            <v>190</v>
          </cell>
          <cell r="C37" t="str">
            <v>72053123</v>
          </cell>
          <cell r="D37" t="str">
            <v>PASADOR PLANO DE 1,6 X 10 X 28 N.MIT 01-</v>
          </cell>
          <cell r="E37">
            <v>500</v>
          </cell>
          <cell r="F37" t="str">
            <v>UN</v>
          </cell>
          <cell r="G37" t="str">
            <v>11.03.2025</v>
          </cell>
          <cell r="H37" t="str">
            <v>D/N.MIT 01-03023.161028</v>
          </cell>
          <cell r="L37" t="str">
            <v>UN</v>
          </cell>
        </row>
        <row r="38">
          <cell r="B38">
            <v>200</v>
          </cell>
          <cell r="C38" t="str">
            <v>72053126</v>
          </cell>
          <cell r="D38" t="str">
            <v>PASADOR PLANO DE 3,2 X 18 X 60 N.MIT 01-</v>
          </cell>
          <cell r="E38">
            <v>500</v>
          </cell>
          <cell r="F38" t="str">
            <v>UN</v>
          </cell>
          <cell r="G38" t="str">
            <v>11.03.2025</v>
          </cell>
          <cell r="H38" t="str">
            <v>D/N.MIT 01-03023.321860</v>
          </cell>
          <cell r="L38" t="str">
            <v>UN</v>
          </cell>
        </row>
        <row r="39">
          <cell r="B39">
            <v>210</v>
          </cell>
          <cell r="C39" t="str">
            <v>72053127</v>
          </cell>
          <cell r="D39" t="str">
            <v>BULON 40 X 130 N. MIT 01-03102</v>
          </cell>
          <cell r="E39">
            <v>100</v>
          </cell>
          <cell r="F39" t="str">
            <v>UN</v>
          </cell>
          <cell r="G39" t="str">
            <v>11.03.2025</v>
          </cell>
          <cell r="H39" t="str">
            <v>D/N. MIT 01-03102.40130</v>
          </cell>
          <cell r="L39" t="str">
            <v>UN</v>
          </cell>
        </row>
        <row r="40">
          <cell r="B40">
            <v>220</v>
          </cell>
          <cell r="C40" t="str">
            <v>72053129</v>
          </cell>
          <cell r="D40" t="str">
            <v>PASADOR PLANO DE 2,3 X 12 X 38 N.MIT 01-</v>
          </cell>
          <cell r="E40">
            <v>500</v>
          </cell>
          <cell r="F40" t="str">
            <v>UN</v>
          </cell>
          <cell r="G40" t="str">
            <v>11.03.2025</v>
          </cell>
          <cell r="H40" t="str">
            <v>D/N.MIT 01-03023.231238</v>
          </cell>
          <cell r="L40" t="str">
            <v>UN</v>
          </cell>
        </row>
        <row r="41">
          <cell r="B41">
            <v>230</v>
          </cell>
          <cell r="C41" t="str">
            <v>72053135</v>
          </cell>
          <cell r="D41" t="str">
            <v>BULON 40 X 98 N.MIT 01-03102</v>
          </cell>
          <cell r="E41">
            <v>100</v>
          </cell>
          <cell r="F41" t="str">
            <v>UN</v>
          </cell>
          <cell r="G41" t="str">
            <v>11.03.2025</v>
          </cell>
          <cell r="H41" t="str">
            <v>D/N. MIT 01-03102.4098</v>
          </cell>
          <cell r="L41" t="str">
            <v>UN</v>
          </cell>
        </row>
        <row r="1722">
          <cell r="Q1722">
            <v>23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2ED95-AB19-406C-B879-2DB9D4DF0D8B}">
  <sheetPr>
    <pageSetUpPr fitToPage="1"/>
  </sheetPr>
  <dimension ref="B2:Q51"/>
  <sheetViews>
    <sheetView showGridLines="0" tabSelected="1" view="pageBreakPreview" zoomScale="85" zoomScaleNormal="100" zoomScaleSheetLayoutView="85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O20" sqref="O20"/>
    </sheetView>
  </sheetViews>
  <sheetFormatPr baseColWidth="10" defaultRowHeight="14.4" x14ac:dyDescent="0.3"/>
  <cols>
    <col min="1" max="1" width="3.6640625" style="2" customWidth="1"/>
    <col min="2" max="2" width="7.109375" style="2" customWidth="1"/>
    <col min="3" max="3" width="26.33203125" style="2" customWidth="1"/>
    <col min="4" max="4" width="46.33203125" style="2" customWidth="1"/>
    <col min="5" max="5" width="17.21875" style="2" customWidth="1"/>
    <col min="6" max="6" width="19.5546875" style="2" bestFit="1" customWidth="1"/>
    <col min="7" max="7" width="13.88671875" style="2" bestFit="1" customWidth="1"/>
    <col min="8" max="8" width="32.5546875" style="2" customWidth="1"/>
    <col min="9" max="9" width="35.77734375" style="2" customWidth="1"/>
    <col min="10" max="10" width="19.5546875" style="2" bestFit="1" customWidth="1"/>
    <col min="11" max="11" width="22.109375" style="2" customWidth="1"/>
    <col min="12" max="12" width="15.5546875" style="2" bestFit="1" customWidth="1"/>
    <col min="13" max="13" width="15" style="2" bestFit="1" customWidth="1"/>
    <col min="14" max="14" width="16.33203125" style="2" bestFit="1" customWidth="1"/>
    <col min="15" max="15" width="20.33203125" style="2" bestFit="1" customWidth="1"/>
    <col min="16" max="16" width="16.33203125" style="2" bestFit="1" customWidth="1"/>
    <col min="17" max="17" width="13.88671875" style="2" bestFit="1" customWidth="1"/>
    <col min="18" max="16384" width="11.5546875" style="2"/>
  </cols>
  <sheetData>
    <row r="2" spans="3:17" x14ac:dyDescent="0.3">
      <c r="C2" s="1"/>
    </row>
    <row r="3" spans="3:17" ht="26.4" x14ac:dyDescent="0.3">
      <c r="C3" s="1" t="s">
        <v>0</v>
      </c>
    </row>
    <row r="5" spans="3:17" ht="21" x14ac:dyDescent="0.3">
      <c r="D5" s="3" t="s">
        <v>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3:17" ht="21.6" thickBot="1" x14ac:dyDescent="0.35">
      <c r="D6" s="4" t="s">
        <v>2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3:17" ht="15" thickBot="1" x14ac:dyDescent="0.35"/>
    <row r="8" spans="3:17" ht="21.6" thickBot="1" x14ac:dyDescent="0.35">
      <c r="C8" s="5" t="s">
        <v>3</v>
      </c>
      <c r="D8" s="6"/>
      <c r="E8" s="6"/>
      <c r="F8" s="6"/>
      <c r="G8" s="6"/>
      <c r="H8" s="7" t="s">
        <v>4</v>
      </c>
      <c r="I8" s="8"/>
      <c r="J8" s="8"/>
      <c r="K8" s="9"/>
      <c r="L8" s="9"/>
    </row>
    <row r="9" spans="3:17" ht="15" thickBot="1" x14ac:dyDescent="0.35"/>
    <row r="10" spans="3:17" ht="31.8" thickBot="1" x14ac:dyDescent="0.35">
      <c r="C10" s="10" t="s">
        <v>5</v>
      </c>
      <c r="E10" s="11"/>
      <c r="F10" s="12"/>
      <c r="G10" s="12"/>
      <c r="H10" s="12"/>
      <c r="I10" s="12"/>
      <c r="J10" s="12"/>
      <c r="K10" s="12"/>
      <c r="L10" s="12"/>
    </row>
    <row r="12" spans="3:17" x14ac:dyDescent="0.3">
      <c r="E12" s="13"/>
    </row>
    <row r="13" spans="3:17" ht="15" thickBot="1" x14ac:dyDescent="0.35"/>
    <row r="14" spans="3:17" ht="21.6" thickBot="1" x14ac:dyDescent="0.35">
      <c r="C14" s="10" t="s">
        <v>6</v>
      </c>
      <c r="D14" s="14" t="str">
        <f>IF(ISBLANK('[1]MOD.VALORAC.ECON-ORIGEN SAP'!D14)," ",'[1]MOD.VALORAC.ECON-ORIGEN SAP'!D14)</f>
        <v>2024-04534</v>
      </c>
      <c r="E14" s="15" t="s">
        <v>7</v>
      </c>
      <c r="F14" s="16" t="str">
        <f>IF(ISBLANK('[1]MOD.VALORAC.ECON-ORIGEN SAP'!F14)," ",'[1]MOD.VALORAC.ECON-ORIGEN SAP'!F14)</f>
        <v xml:space="preserve"> </v>
      </c>
      <c r="O14" s="17" t="str">
        <f>'[1]MOD.VALORAC.ECON-ORIGEN SAP'!O14</f>
        <v>(Validez de la oferta: 06 meses)</v>
      </c>
      <c r="P14" s="18"/>
      <c r="Q14" s="19"/>
    </row>
    <row r="15" spans="3:17" ht="21.6" thickBot="1" x14ac:dyDescent="0.35">
      <c r="C15" s="10" t="s">
        <v>8</v>
      </c>
      <c r="D15" s="14" t="str">
        <f>IF(ISBLANK('[1]MOD.VALORAC.ECON-ORIGEN SAP'!D15)," ",'[1]MOD.VALORAC.ECON-ORIGEN SAP'!D15)</f>
        <v>Contrato Abierto</v>
      </c>
    </row>
    <row r="16" spans="3:17" ht="29.4" customHeight="1" thickBot="1" x14ac:dyDescent="0.35">
      <c r="C16" s="10" t="s">
        <v>9</v>
      </c>
      <c r="D16" s="14" t="str">
        <f>IF(ISBLANK('[1]MOD.VALORAC.ECON-ORIGEN SAP'!D16)," ",'[1]MOD.VALORAC.ECON-ORIGEN SAP'!D16)</f>
        <v>Catálogo</v>
      </c>
    </row>
    <row r="17" spans="2:17" ht="21.6" thickBot="1" x14ac:dyDescent="0.35">
      <c r="J17" s="20" t="s">
        <v>10</v>
      </c>
      <c r="K17" s="21"/>
      <c r="L17" s="21"/>
      <c r="M17" s="21"/>
      <c r="N17" s="21"/>
      <c r="O17" s="21"/>
      <c r="P17" s="21"/>
      <c r="Q17" s="21"/>
    </row>
    <row r="18" spans="2:17" ht="72" customHeight="1" thickBot="1" x14ac:dyDescent="0.35">
      <c r="B18" s="22" t="s">
        <v>11</v>
      </c>
      <c r="C18" s="23" t="s">
        <v>12</v>
      </c>
      <c r="D18" s="24" t="s">
        <v>13</v>
      </c>
      <c r="E18" s="23" t="s">
        <v>14</v>
      </c>
      <c r="F18" s="23" t="s">
        <v>15</v>
      </c>
      <c r="G18" s="23" t="s">
        <v>16</v>
      </c>
      <c r="H18" s="23" t="s">
        <v>17</v>
      </c>
      <c r="I18" s="23" t="s">
        <v>18</v>
      </c>
      <c r="J18" s="23" t="s">
        <v>19</v>
      </c>
      <c r="K18" s="23" t="s">
        <v>20</v>
      </c>
      <c r="L18" s="23" t="s">
        <v>21</v>
      </c>
      <c r="M18" s="23" t="s">
        <v>22</v>
      </c>
      <c r="N18" s="23" t="s">
        <v>23</v>
      </c>
      <c r="O18" s="23" t="s">
        <v>24</v>
      </c>
      <c r="P18" s="25" t="s">
        <v>25</v>
      </c>
      <c r="Q18" s="25" t="s">
        <v>26</v>
      </c>
    </row>
    <row r="19" spans="2:17" ht="15" thickBot="1" x14ac:dyDescent="0.35">
      <c r="B19" s="22">
        <f>'[1]MOD.VALORAC.ECON-ORIGEN SAP'!$B19</f>
        <v>10</v>
      </c>
      <c r="C19" s="26" t="str">
        <f>IF(ISBLANK('[1]MOD.VALORAC.ECON-ORIGEN SAP'!$C19)," ",'[1]MOD.VALORAC.ECON-ORIGEN SAP'!$C19)</f>
        <v>01203462</v>
      </c>
      <c r="D19" s="27" t="str">
        <f>IF(ISBLANK('[1]MOD.VALORAC.ECON-ORIGEN SAP'!$D19)," ",'[1]MOD.VALORAC.ECON-ORIGEN SAP'!$D19)</f>
        <v>JUNTA</v>
      </c>
      <c r="E19" s="28">
        <f>IF(ISBLANK('[1]MOD.VALORAC.ECON-ORIGEN SAP'!$E19)," ",'[1]MOD.VALORAC.ECON-ORIGEN SAP'!$E19)</f>
        <v>500</v>
      </c>
      <c r="F19" s="26" t="str">
        <f>IF(ISBLANK('[1]MOD.VALORAC.ECON-ORIGEN SAP'!$F19)," ",'[1]MOD.VALORAC.ECON-ORIGEN SAP'!$F19)</f>
        <v>UN</v>
      </c>
      <c r="G19" s="26" t="str">
        <f>IF(ISBLANK('[1]MOD.VALORAC.ECON-ORIGEN SAP'!$G19)," ",'[1]MOD.VALORAC.ECON-ORIGEN SAP'!$G19)</f>
        <v>11.03.2025</v>
      </c>
      <c r="H19" s="27" t="str">
        <f>IF(ISBLANK('[1]MOD.VALORAC.ECON-ORIGEN SAP'!$H19)," ",'[1]MOD.VALORAC.ECON-ORIGEN SAP'!$H19)</f>
        <v>D/T00.5050.00</v>
      </c>
      <c r="I19" s="29"/>
      <c r="J19" s="30"/>
      <c r="K19" s="31">
        <v>1</v>
      </c>
      <c r="L19" s="26" t="str">
        <f>IF(ISBLANK('[1]MOD.VALORAC.ECON-ORIGEN SAP'!$L19)," ",'[1]MOD.VALORAC.ECON-ORIGEN SAP'!$L19)</f>
        <v>UN</v>
      </c>
      <c r="M19" s="32"/>
      <c r="N19" s="26" t="str">
        <f>IF($D$16&lt;&gt;"Catálogo",30,"")</f>
        <v/>
      </c>
      <c r="O19" s="32"/>
      <c r="P19" s="33">
        <f>IFERROR(+IF(O19 &gt;E19,O19 *J19 /K19,J19 *E19 /K19 )," ")</f>
        <v>0</v>
      </c>
      <c r="Q19" s="33">
        <f>IFERROR((J19/K19)," ")</f>
        <v>0</v>
      </c>
    </row>
    <row r="20" spans="2:17" ht="15" thickBot="1" x14ac:dyDescent="0.35">
      <c r="B20" s="22">
        <f>'[1]MOD.VALORAC.ECON-ORIGEN SAP'!$B20</f>
        <v>20</v>
      </c>
      <c r="C20" s="28" t="str">
        <f>IF(ISBLANK('[1]MOD.VALORAC.ECON-ORIGEN SAP'!$C20)," ",'[1]MOD.VALORAC.ECON-ORIGEN SAP'!$C20)</f>
        <v>01203466</v>
      </c>
      <c r="D20" s="34" t="str">
        <f>IF(ISBLANK('[1]MOD.VALORAC.ECON-ORIGEN SAP'!$D20)," ",'[1]MOD.VALORAC.ECON-ORIGEN SAP'!$D20)</f>
        <v>JUNTA</v>
      </c>
      <c r="E20" s="28">
        <f>IF(ISBLANK('[1]MOD.VALORAC.ECON-ORIGEN SAP'!$E20)," ",'[1]MOD.VALORAC.ECON-ORIGEN SAP'!$E20)</f>
        <v>500</v>
      </c>
      <c r="F20" s="28" t="str">
        <f>IF(ISBLANK('[1]MOD.VALORAC.ECON-ORIGEN SAP'!$F20)," ",'[1]MOD.VALORAC.ECON-ORIGEN SAP'!$F20)</f>
        <v>UN</v>
      </c>
      <c r="G20" s="28" t="str">
        <f>IF(ISBLANK('[1]MOD.VALORAC.ECON-ORIGEN SAP'!$G20)," ",'[1]MOD.VALORAC.ECON-ORIGEN SAP'!$G20)</f>
        <v>11.03.2025</v>
      </c>
      <c r="H20" s="34" t="str">
        <f>IF(ISBLANK('[1]MOD.VALORAC.ECON-ORIGEN SAP'!$H20)," ",'[1]MOD.VALORAC.ECON-ORIGEN SAP'!$H20)</f>
        <v>D/T00.5051.00</v>
      </c>
      <c r="I20" s="29"/>
      <c r="J20" s="30"/>
      <c r="K20" s="31">
        <v>1</v>
      </c>
      <c r="L20" s="28" t="str">
        <f>IF(ISBLANK('[1]MOD.VALORAC.ECON-ORIGEN SAP'!$L20)," ",'[1]MOD.VALORAC.ECON-ORIGEN SAP'!$L20)</f>
        <v>UN</v>
      </c>
      <c r="M20" s="32"/>
      <c r="N20" s="26" t="str">
        <f t="shared" ref="N20:N41" si="0">IF($D$16&lt;&gt;"Catálogo",30,"")</f>
        <v/>
      </c>
      <c r="O20" s="32"/>
      <c r="P20" s="33">
        <f t="shared" ref="P20:P41" si="1">IFERROR(+IF(O20 &gt;E20,O20 *J20 /K20,J20 *E20 /K20 )," ")</f>
        <v>0</v>
      </c>
      <c r="Q20" s="35">
        <f t="shared" ref="Q20:Q41" si="2">IFERROR((J20/K20)," ")</f>
        <v>0</v>
      </c>
    </row>
    <row r="21" spans="2:17" ht="15" thickBot="1" x14ac:dyDescent="0.35">
      <c r="B21" s="22">
        <f>'[1]MOD.VALORAC.ECON-ORIGEN SAP'!$B21</f>
        <v>30</v>
      </c>
      <c r="C21" s="28" t="str">
        <f>IF(ISBLANK('[1]MOD.VALORAC.ECON-ORIGEN SAP'!$C21)," ",'[1]MOD.VALORAC.ECON-ORIGEN SAP'!$C21)</f>
        <v>01494245</v>
      </c>
      <c r="D21" s="34" t="str">
        <f>IF(ISBLANK('[1]MOD.VALORAC.ECON-ORIGEN SAP'!$D21)," ",'[1]MOD.VALORAC.ECON-ORIGEN SAP'!$D21)</f>
        <v>ARANDELA</v>
      </c>
      <c r="E21" s="28">
        <f>IF(ISBLANK('[1]MOD.VALORAC.ECON-ORIGEN SAP'!$E21)," ",'[1]MOD.VALORAC.ECON-ORIGEN SAP'!$E21)</f>
        <v>500</v>
      </c>
      <c r="F21" s="28" t="str">
        <f>IF(ISBLANK('[1]MOD.VALORAC.ECON-ORIGEN SAP'!$F21)," ",'[1]MOD.VALORAC.ECON-ORIGEN SAP'!$F21)</f>
        <v>UN</v>
      </c>
      <c r="G21" s="28" t="str">
        <f>IF(ISBLANK('[1]MOD.VALORAC.ECON-ORIGEN SAP'!$G21)," ",'[1]MOD.VALORAC.ECON-ORIGEN SAP'!$G21)</f>
        <v>11.03.2025</v>
      </c>
      <c r="H21" s="34" t="str">
        <f>IF(ISBLANK('[1]MOD.VALORAC.ECON-ORIGEN SAP'!$H21)," ",'[1]MOD.VALORAC.ECON-ORIGEN SAP'!$H21)</f>
        <v>D/85T50152.P975</v>
      </c>
      <c r="I21" s="29"/>
      <c r="J21" s="30"/>
      <c r="K21" s="31">
        <v>1</v>
      </c>
      <c r="L21" s="28" t="str">
        <f>IF(ISBLANK('[1]MOD.VALORAC.ECON-ORIGEN SAP'!$L21)," ",'[1]MOD.VALORAC.ECON-ORIGEN SAP'!$L21)</f>
        <v>UN</v>
      </c>
      <c r="M21" s="32"/>
      <c r="N21" s="26" t="str">
        <f t="shared" si="0"/>
        <v/>
      </c>
      <c r="O21" s="32"/>
      <c r="P21" s="33">
        <f t="shared" si="1"/>
        <v>0</v>
      </c>
      <c r="Q21" s="35">
        <f t="shared" si="2"/>
        <v>0</v>
      </c>
    </row>
    <row r="22" spans="2:17" ht="15" thickBot="1" x14ac:dyDescent="0.35">
      <c r="B22" s="22">
        <f>'[1]MOD.VALORAC.ECON-ORIGEN SAP'!$B22</f>
        <v>40</v>
      </c>
      <c r="C22" s="28" t="str">
        <f>IF(ISBLANK('[1]MOD.VALORAC.ECON-ORIGEN SAP'!$C22)," ",'[1]MOD.VALORAC.ECON-ORIGEN SAP'!$C22)</f>
        <v>01494765</v>
      </c>
      <c r="D22" s="34" t="str">
        <f>IF(ISBLANK('[1]MOD.VALORAC.ECON-ORIGEN SAP'!$D22)," ",'[1]MOD.VALORAC.ECON-ORIGEN SAP'!$D22)</f>
        <v>ARANDELA</v>
      </c>
      <c r="E22" s="28">
        <f>IF(ISBLANK('[1]MOD.VALORAC.ECON-ORIGEN SAP'!$E22)," ",'[1]MOD.VALORAC.ECON-ORIGEN SAP'!$E22)</f>
        <v>1000</v>
      </c>
      <c r="F22" s="28" t="str">
        <f>IF(ISBLANK('[1]MOD.VALORAC.ECON-ORIGEN SAP'!$F22)," ",'[1]MOD.VALORAC.ECON-ORIGEN SAP'!$F22)</f>
        <v>UN</v>
      </c>
      <c r="G22" s="28" t="str">
        <f>IF(ISBLANK('[1]MOD.VALORAC.ECON-ORIGEN SAP'!$G22)," ",'[1]MOD.VALORAC.ECON-ORIGEN SAP'!$G22)</f>
        <v>11.03.2025</v>
      </c>
      <c r="H22" s="34" t="str">
        <f>IF(ISBLANK('[1]MOD.VALORAC.ECON-ORIGEN SAP'!$H22)," ",'[1]MOD.VALORAC.ECON-ORIGEN SAP'!$H22)</f>
        <v>D/85T50152.P226</v>
      </c>
      <c r="I22" s="29"/>
      <c r="J22" s="30"/>
      <c r="K22" s="31">
        <v>1</v>
      </c>
      <c r="L22" s="28" t="str">
        <f>IF(ISBLANK('[1]MOD.VALORAC.ECON-ORIGEN SAP'!$L22)," ",'[1]MOD.VALORAC.ECON-ORIGEN SAP'!$L22)</f>
        <v>UN</v>
      </c>
      <c r="M22" s="32"/>
      <c r="N22" s="26" t="str">
        <f t="shared" si="0"/>
        <v/>
      </c>
      <c r="O22" s="32"/>
      <c r="P22" s="35">
        <f t="shared" si="1"/>
        <v>0</v>
      </c>
      <c r="Q22" s="35">
        <f t="shared" si="2"/>
        <v>0</v>
      </c>
    </row>
    <row r="23" spans="2:17" ht="15" thickBot="1" x14ac:dyDescent="0.35">
      <c r="B23" s="22">
        <f>'[1]MOD.VALORAC.ECON-ORIGEN SAP'!$B23</f>
        <v>50</v>
      </c>
      <c r="C23" s="28" t="str">
        <f>IF(ISBLANK('[1]MOD.VALORAC.ECON-ORIGEN SAP'!$C23)," ",'[1]MOD.VALORAC.ECON-ORIGEN SAP'!$C23)</f>
        <v>04002203</v>
      </c>
      <c r="D23" s="34" t="str">
        <f>IF(ISBLANK('[1]MOD.VALORAC.ECON-ORIGEN SAP'!$D23)," ",'[1]MOD.VALORAC.ECON-ORIGEN SAP'!$D23)</f>
        <v>TORNILLO DE TAPA</v>
      </c>
      <c r="E23" s="28">
        <f>IF(ISBLANK('[1]MOD.VALORAC.ECON-ORIGEN SAP'!$E23)," ",'[1]MOD.VALORAC.ECON-ORIGEN SAP'!$E23)</f>
        <v>100</v>
      </c>
      <c r="F23" s="28" t="str">
        <f>IF(ISBLANK('[1]MOD.VALORAC.ECON-ORIGEN SAP'!$F23)," ",'[1]MOD.VALORAC.ECON-ORIGEN SAP'!$F23)</f>
        <v>UN</v>
      </c>
      <c r="G23" s="28" t="str">
        <f>IF(ISBLANK('[1]MOD.VALORAC.ECON-ORIGEN SAP'!$G23)," ",'[1]MOD.VALORAC.ECON-ORIGEN SAP'!$G23)</f>
        <v>11.03.2025</v>
      </c>
      <c r="H23" s="34" t="str">
        <f>IF(ISBLANK('[1]MOD.VALORAC.ECON-ORIGEN SAP'!$H23)," ",'[1]MOD.VALORAC.ECON-ORIGEN SAP'!$H23)</f>
        <v>D/D07.2131.00</v>
      </c>
      <c r="I23" s="29"/>
      <c r="J23" s="30"/>
      <c r="K23" s="31">
        <v>1</v>
      </c>
      <c r="L23" s="28" t="str">
        <f>IF(ISBLANK('[1]MOD.VALORAC.ECON-ORIGEN SAP'!$L23)," ",'[1]MOD.VALORAC.ECON-ORIGEN SAP'!$L23)</f>
        <v>UN</v>
      </c>
      <c r="M23" s="32"/>
      <c r="N23" s="26" t="str">
        <f t="shared" si="0"/>
        <v/>
      </c>
      <c r="O23" s="32"/>
      <c r="P23" s="35">
        <f t="shared" si="1"/>
        <v>0</v>
      </c>
      <c r="Q23" s="35">
        <f t="shared" si="2"/>
        <v>0</v>
      </c>
    </row>
    <row r="24" spans="2:17" ht="15" thickBot="1" x14ac:dyDescent="0.35">
      <c r="B24" s="22">
        <f>'[1]MOD.VALORAC.ECON-ORIGEN SAP'!$B24</f>
        <v>60</v>
      </c>
      <c r="C24" s="28" t="str">
        <f>IF(ISBLANK('[1]MOD.VALORAC.ECON-ORIGEN SAP'!$C24)," ",'[1]MOD.VALORAC.ECON-ORIGEN SAP'!$C24)</f>
        <v>04237405</v>
      </c>
      <c r="D24" s="34" t="str">
        <f>IF(ISBLANK('[1]MOD.VALORAC.ECON-ORIGEN SAP'!$D24)," ",'[1]MOD.VALORAC.ECON-ORIGEN SAP'!$D24)</f>
        <v>JUNTA KLINGERSIL C-4400</v>
      </c>
      <c r="E24" s="28">
        <f>IF(ISBLANK('[1]MOD.VALORAC.ECON-ORIGEN SAP'!$E24)," ",'[1]MOD.VALORAC.ECON-ORIGEN SAP'!$E24)</f>
        <v>100</v>
      </c>
      <c r="F24" s="28" t="str">
        <f>IF(ISBLANK('[1]MOD.VALORAC.ECON-ORIGEN SAP'!$F24)," ",'[1]MOD.VALORAC.ECON-ORIGEN SAP'!$F24)</f>
        <v>UN</v>
      </c>
      <c r="G24" s="28" t="str">
        <f>IF(ISBLANK('[1]MOD.VALORAC.ECON-ORIGEN SAP'!$G24)," ",'[1]MOD.VALORAC.ECON-ORIGEN SAP'!$G24)</f>
        <v>11.03.2025</v>
      </c>
      <c r="H24" s="34" t="str">
        <f>IF(ISBLANK('[1]MOD.VALORAC.ECON-ORIGEN SAP'!$H24)," ",'[1]MOD.VALORAC.ECON-ORIGEN SAP'!$H24)</f>
        <v>D/V150835</v>
      </c>
      <c r="I24" s="29"/>
      <c r="J24" s="30"/>
      <c r="K24" s="31">
        <v>1</v>
      </c>
      <c r="L24" s="28" t="str">
        <f>IF(ISBLANK('[1]MOD.VALORAC.ECON-ORIGEN SAP'!$L24)," ",'[1]MOD.VALORAC.ECON-ORIGEN SAP'!$L24)</f>
        <v>UN</v>
      </c>
      <c r="M24" s="32"/>
      <c r="N24" s="26" t="str">
        <f t="shared" si="0"/>
        <v/>
      </c>
      <c r="O24" s="32"/>
      <c r="P24" s="35">
        <f t="shared" si="1"/>
        <v>0</v>
      </c>
      <c r="Q24" s="35">
        <f t="shared" si="2"/>
        <v>0</v>
      </c>
    </row>
    <row r="25" spans="2:17" ht="15" thickBot="1" x14ac:dyDescent="0.35">
      <c r="B25" s="22">
        <f>'[1]MOD.VALORAC.ECON-ORIGEN SAP'!$B25</f>
        <v>70</v>
      </c>
      <c r="C25" s="28" t="str">
        <f>IF(ISBLANK('[1]MOD.VALORAC.ECON-ORIGEN SAP'!$C25)," ",'[1]MOD.VALORAC.ECON-ORIGEN SAP'!$C25)</f>
        <v>04237408</v>
      </c>
      <c r="D25" s="34" t="str">
        <f>IF(ISBLANK('[1]MOD.VALORAC.ECON-ORIGEN SAP'!$D25)," ",'[1]MOD.VALORAC.ECON-ORIGEN SAP'!$D25)</f>
        <v>JUNTA</v>
      </c>
      <c r="E25" s="28">
        <f>IF(ISBLANK('[1]MOD.VALORAC.ECON-ORIGEN SAP'!$E25)," ",'[1]MOD.VALORAC.ECON-ORIGEN SAP'!$E25)</f>
        <v>100</v>
      </c>
      <c r="F25" s="28" t="str">
        <f>IF(ISBLANK('[1]MOD.VALORAC.ECON-ORIGEN SAP'!$F25)," ",'[1]MOD.VALORAC.ECON-ORIGEN SAP'!$F25)</f>
        <v>UN</v>
      </c>
      <c r="G25" s="28" t="str">
        <f>IF(ISBLANK('[1]MOD.VALORAC.ECON-ORIGEN SAP'!$G25)," ",'[1]MOD.VALORAC.ECON-ORIGEN SAP'!$G25)</f>
        <v>11.03.2025</v>
      </c>
      <c r="H25" s="34" t="str">
        <f>IF(ISBLANK('[1]MOD.VALORAC.ECON-ORIGEN SAP'!$H25)," ",'[1]MOD.VALORAC.ECON-ORIGEN SAP'!$H25)</f>
        <v>D/V131051</v>
      </c>
      <c r="I25" s="29"/>
      <c r="J25" s="30"/>
      <c r="K25" s="31">
        <v>1</v>
      </c>
      <c r="L25" s="28" t="str">
        <f>IF(ISBLANK('[1]MOD.VALORAC.ECON-ORIGEN SAP'!$L25)," ",'[1]MOD.VALORAC.ECON-ORIGEN SAP'!$L25)</f>
        <v>UN</v>
      </c>
      <c r="M25" s="32"/>
      <c r="N25" s="26" t="str">
        <f t="shared" si="0"/>
        <v/>
      </c>
      <c r="O25" s="32"/>
      <c r="P25" s="35">
        <f t="shared" si="1"/>
        <v>0</v>
      </c>
      <c r="Q25" s="35">
        <f t="shared" si="2"/>
        <v>0</v>
      </c>
    </row>
    <row r="26" spans="2:17" ht="15" thickBot="1" x14ac:dyDescent="0.35">
      <c r="B26" s="22">
        <f>'[1]MOD.VALORAC.ECON-ORIGEN SAP'!$B26</f>
        <v>80</v>
      </c>
      <c r="C26" s="28" t="str">
        <f>IF(ISBLANK('[1]MOD.VALORAC.ECON-ORIGEN SAP'!$C26)," ",'[1]MOD.VALORAC.ECON-ORIGEN SAP'!$C26)</f>
        <v>06431220</v>
      </c>
      <c r="D26" s="34" t="str">
        <f>IF(ISBLANK('[1]MOD.VALORAC.ECON-ORIGEN SAP'!$D26)," ",'[1]MOD.VALORAC.ECON-ORIGEN SAP'!$D26)</f>
        <v>CHAPA SEG. DOBLE H- 14 X 48 X 40</v>
      </c>
      <c r="E26" s="28">
        <f>IF(ISBLANK('[1]MOD.VALORAC.ECON-ORIGEN SAP'!$E26)," ",'[1]MOD.VALORAC.ECON-ORIGEN SAP'!$E26)</f>
        <v>2000</v>
      </c>
      <c r="F26" s="28" t="str">
        <f>IF(ISBLANK('[1]MOD.VALORAC.ECON-ORIGEN SAP'!$F26)," ",'[1]MOD.VALORAC.ECON-ORIGEN SAP'!$F26)</f>
        <v>UN</v>
      </c>
      <c r="G26" s="28" t="str">
        <f>IF(ISBLANK('[1]MOD.VALORAC.ECON-ORIGEN SAP'!$G26)," ",'[1]MOD.VALORAC.ECON-ORIGEN SAP'!$G26)</f>
        <v>11.03.2025</v>
      </c>
      <c r="H26" s="34" t="str">
        <f>IF(ISBLANK('[1]MOD.VALORAC.ECON-ORIGEN SAP'!$H26)," ",'[1]MOD.VALORAC.ECON-ORIGEN SAP'!$H26)</f>
        <v>D/T00.6070.00</v>
      </c>
      <c r="I26" s="29"/>
      <c r="J26" s="30"/>
      <c r="K26" s="31">
        <v>1</v>
      </c>
      <c r="L26" s="28" t="str">
        <f>IF(ISBLANK('[1]MOD.VALORAC.ECON-ORIGEN SAP'!$L26)," ",'[1]MOD.VALORAC.ECON-ORIGEN SAP'!$L26)</f>
        <v>UN</v>
      </c>
      <c r="M26" s="32"/>
      <c r="N26" s="26" t="str">
        <f t="shared" si="0"/>
        <v/>
      </c>
      <c r="O26" s="32"/>
      <c r="P26" s="35">
        <f t="shared" si="1"/>
        <v>0</v>
      </c>
      <c r="Q26" s="35">
        <f t="shared" si="2"/>
        <v>0</v>
      </c>
    </row>
    <row r="27" spans="2:17" ht="15" thickBot="1" x14ac:dyDescent="0.35">
      <c r="B27" s="22">
        <f>'[1]MOD.VALORAC.ECON-ORIGEN SAP'!$B27</f>
        <v>90</v>
      </c>
      <c r="C27" s="28" t="str">
        <f>IF(ISBLANK('[1]MOD.VALORAC.ECON-ORIGEN SAP'!$C27)," ",'[1]MOD.VALORAC.ECON-ORIGEN SAP'!$C27)</f>
        <v>07704326</v>
      </c>
      <c r="D27" s="34" t="str">
        <f>IF(ISBLANK('[1]MOD.VALORAC.ECON-ORIGEN SAP'!$D27)," ",'[1]MOD.VALORAC.ECON-ORIGEN SAP'!$D27)</f>
        <v>BULON 10 X 94 N. MIT 01-03101</v>
      </c>
      <c r="E27" s="28">
        <f>IF(ISBLANK('[1]MOD.VALORAC.ECON-ORIGEN SAP'!$E27)," ",'[1]MOD.VALORAC.ECON-ORIGEN SAP'!$E27)</f>
        <v>100</v>
      </c>
      <c r="F27" s="28" t="str">
        <f>IF(ISBLANK('[1]MOD.VALORAC.ECON-ORIGEN SAP'!$F27)," ",'[1]MOD.VALORAC.ECON-ORIGEN SAP'!$F27)</f>
        <v>UN</v>
      </c>
      <c r="G27" s="28" t="str">
        <f>IF(ISBLANK('[1]MOD.VALORAC.ECON-ORIGEN SAP'!$G27)," ",'[1]MOD.VALORAC.ECON-ORIGEN SAP'!$G27)</f>
        <v>11.03.2025</v>
      </c>
      <c r="H27" s="34" t="str">
        <f>IF(ISBLANK('[1]MOD.VALORAC.ECON-ORIGEN SAP'!$H27)," ",'[1]MOD.VALORAC.ECON-ORIGEN SAP'!$H27)</f>
        <v>D/N.MIT 01-03101.1094</v>
      </c>
      <c r="I27" s="29"/>
      <c r="J27" s="30"/>
      <c r="K27" s="31">
        <v>1</v>
      </c>
      <c r="L27" s="28" t="str">
        <f>IF(ISBLANK('[1]MOD.VALORAC.ECON-ORIGEN SAP'!$L27)," ",'[1]MOD.VALORAC.ECON-ORIGEN SAP'!$L27)</f>
        <v>UN</v>
      </c>
      <c r="M27" s="32"/>
      <c r="N27" s="26" t="str">
        <f t="shared" si="0"/>
        <v/>
      </c>
      <c r="O27" s="32"/>
      <c r="P27" s="35">
        <f t="shared" si="1"/>
        <v>0</v>
      </c>
      <c r="Q27" s="35">
        <f t="shared" si="2"/>
        <v>0</v>
      </c>
    </row>
    <row r="28" spans="2:17" ht="15" thickBot="1" x14ac:dyDescent="0.35">
      <c r="B28" s="22">
        <f>'[1]MOD.VALORAC.ECON-ORIGEN SAP'!$B28</f>
        <v>100</v>
      </c>
      <c r="C28" s="28" t="str">
        <f>IF(ISBLANK('[1]MOD.VALORAC.ECON-ORIGEN SAP'!$C28)," ",'[1]MOD.VALORAC.ECON-ORIGEN SAP'!$C28)</f>
        <v>07704440</v>
      </c>
      <c r="D28" s="34" t="str">
        <f>IF(ISBLANK('[1]MOD.VALORAC.ECON-ORIGEN SAP'!$D28)," ",'[1]MOD.VALORAC.ECON-ORIGEN SAP'!$D28)</f>
        <v>BULON 26 X 113 N.MIT 01-03102</v>
      </c>
      <c r="E28" s="28">
        <f>IF(ISBLANK('[1]MOD.VALORAC.ECON-ORIGEN SAP'!$E28)," ",'[1]MOD.VALORAC.ECON-ORIGEN SAP'!$E28)</f>
        <v>100</v>
      </c>
      <c r="F28" s="28" t="str">
        <f>IF(ISBLANK('[1]MOD.VALORAC.ECON-ORIGEN SAP'!$F28)," ",'[1]MOD.VALORAC.ECON-ORIGEN SAP'!$F28)</f>
        <v>UN</v>
      </c>
      <c r="G28" s="28" t="str">
        <f>IF(ISBLANK('[1]MOD.VALORAC.ECON-ORIGEN SAP'!$G28)," ",'[1]MOD.VALORAC.ECON-ORIGEN SAP'!$G28)</f>
        <v>11.03.2025</v>
      </c>
      <c r="H28" s="34" t="str">
        <f>IF(ISBLANK('[1]MOD.VALORAC.ECON-ORIGEN SAP'!$H28)," ",'[1]MOD.VALORAC.ECON-ORIGEN SAP'!$H28)</f>
        <v>D/N. MIT 01-03102.26113</v>
      </c>
      <c r="I28" s="29"/>
      <c r="J28" s="30"/>
      <c r="K28" s="31">
        <v>1</v>
      </c>
      <c r="L28" s="28" t="str">
        <f>IF(ISBLANK('[1]MOD.VALORAC.ECON-ORIGEN SAP'!$L28)," ",'[1]MOD.VALORAC.ECON-ORIGEN SAP'!$L28)</f>
        <v>UN</v>
      </c>
      <c r="M28" s="32"/>
      <c r="N28" s="26" t="str">
        <f t="shared" si="0"/>
        <v/>
      </c>
      <c r="O28" s="32"/>
      <c r="P28" s="35">
        <f t="shared" si="1"/>
        <v>0</v>
      </c>
      <c r="Q28" s="35">
        <f t="shared" si="2"/>
        <v>0</v>
      </c>
    </row>
    <row r="29" spans="2:17" ht="15" thickBot="1" x14ac:dyDescent="0.35">
      <c r="B29" s="22">
        <f>'[1]MOD.VALORAC.ECON-ORIGEN SAP'!$B29</f>
        <v>110</v>
      </c>
      <c r="C29" s="28" t="str">
        <f>IF(ISBLANK('[1]MOD.VALORAC.ECON-ORIGEN SAP'!$C29)," ",'[1]MOD.VALORAC.ECON-ORIGEN SAP'!$C29)</f>
        <v>07801599</v>
      </c>
      <c r="D29" s="34" t="str">
        <f>IF(ISBLANK('[1]MOD.VALORAC.ECON-ORIGEN SAP'!$D29)," ",'[1]MOD.VALORAC.ECON-ORIGEN SAP'!$D29)</f>
        <v>TOPE 15MM A42B UNE 36060</v>
      </c>
      <c r="E29" s="28">
        <f>IF(ISBLANK('[1]MOD.VALORAC.ECON-ORIGEN SAP'!$E29)," ",'[1]MOD.VALORAC.ECON-ORIGEN SAP'!$E29)</f>
        <v>100</v>
      </c>
      <c r="F29" s="28" t="str">
        <f>IF(ISBLANK('[1]MOD.VALORAC.ECON-ORIGEN SAP'!$F29)," ",'[1]MOD.VALORAC.ECON-ORIGEN SAP'!$F29)</f>
        <v>UN</v>
      </c>
      <c r="G29" s="28" t="str">
        <f>IF(ISBLANK('[1]MOD.VALORAC.ECON-ORIGEN SAP'!$G29)," ",'[1]MOD.VALORAC.ECON-ORIGEN SAP'!$G29)</f>
        <v>11.03.2025</v>
      </c>
      <c r="H29" s="34" t="str">
        <f>IF(ISBLANK('[1]MOD.VALORAC.ECON-ORIGEN SAP'!$H29)," ",'[1]MOD.VALORAC.ECON-ORIGEN SAP'!$H29)</f>
        <v>D/T00.6618.00.04</v>
      </c>
      <c r="I29" s="29"/>
      <c r="J29" s="30"/>
      <c r="K29" s="31">
        <v>1</v>
      </c>
      <c r="L29" s="28" t="str">
        <f>IF(ISBLANK('[1]MOD.VALORAC.ECON-ORIGEN SAP'!$L29)," ",'[1]MOD.VALORAC.ECON-ORIGEN SAP'!$L29)</f>
        <v>UN</v>
      </c>
      <c r="M29" s="32"/>
      <c r="N29" s="26" t="str">
        <f t="shared" si="0"/>
        <v/>
      </c>
      <c r="O29" s="32"/>
      <c r="P29" s="35">
        <f t="shared" si="1"/>
        <v>0</v>
      </c>
      <c r="Q29" s="35">
        <f t="shared" si="2"/>
        <v>0</v>
      </c>
    </row>
    <row r="30" spans="2:17" ht="15" thickBot="1" x14ac:dyDescent="0.35">
      <c r="B30" s="22">
        <f>'[1]MOD.VALORAC.ECON-ORIGEN SAP'!$B30</f>
        <v>120</v>
      </c>
      <c r="C30" s="28" t="str">
        <f>IF(ISBLANK('[1]MOD.VALORAC.ECON-ORIGEN SAP'!$C30)," ",'[1]MOD.VALORAC.ECON-ORIGEN SAP'!$C30)</f>
        <v>07802796</v>
      </c>
      <c r="D30" s="34" t="str">
        <f>IF(ISBLANK('[1]MOD.VALORAC.ECON-ORIGEN SAP'!$D30)," ",'[1]MOD.VALORAC.ECON-ORIGEN SAP'!$D30)</f>
        <v>CASQUILLO 70 X 22 N. MIT 01-03103</v>
      </c>
      <c r="E30" s="28">
        <f>IF(ISBLANK('[1]MOD.VALORAC.ECON-ORIGEN SAP'!$E30)," ",'[1]MOD.VALORAC.ECON-ORIGEN SAP'!$E30)</f>
        <v>100</v>
      </c>
      <c r="F30" s="28" t="str">
        <f>IF(ISBLANK('[1]MOD.VALORAC.ECON-ORIGEN SAP'!$F30)," ",'[1]MOD.VALORAC.ECON-ORIGEN SAP'!$F30)</f>
        <v>UN</v>
      </c>
      <c r="G30" s="28" t="str">
        <f>IF(ISBLANK('[1]MOD.VALORAC.ECON-ORIGEN SAP'!$G30)," ",'[1]MOD.VALORAC.ECON-ORIGEN SAP'!$G30)</f>
        <v>11.03.2025</v>
      </c>
      <c r="H30" s="34" t="str">
        <f>IF(ISBLANK('[1]MOD.VALORAC.ECON-ORIGEN SAP'!$H30)," ",'[1]MOD.VALORAC.ECON-ORIGEN SAP'!$H30)</f>
        <v>D/N.MIT 01-03103.7022</v>
      </c>
      <c r="I30" s="29"/>
      <c r="J30" s="30"/>
      <c r="K30" s="31">
        <v>1</v>
      </c>
      <c r="L30" s="28" t="str">
        <f>IF(ISBLANK('[1]MOD.VALORAC.ECON-ORIGEN SAP'!$L30)," ",'[1]MOD.VALORAC.ECON-ORIGEN SAP'!$L30)</f>
        <v>UN</v>
      </c>
      <c r="M30" s="32"/>
      <c r="N30" s="26" t="str">
        <f t="shared" si="0"/>
        <v/>
      </c>
      <c r="O30" s="32"/>
      <c r="P30" s="35">
        <f t="shared" si="1"/>
        <v>0</v>
      </c>
      <c r="Q30" s="35">
        <f t="shared" si="2"/>
        <v>0</v>
      </c>
    </row>
    <row r="31" spans="2:17" ht="15" thickBot="1" x14ac:dyDescent="0.35">
      <c r="B31" s="22">
        <f>'[1]MOD.VALORAC.ECON-ORIGEN SAP'!$B31</f>
        <v>130</v>
      </c>
      <c r="C31" s="28" t="str">
        <f>IF(ISBLANK('[1]MOD.VALORAC.ECON-ORIGEN SAP'!$C31)," ",'[1]MOD.VALORAC.ECON-ORIGEN SAP'!$C31)</f>
        <v>08644387</v>
      </c>
      <c r="D31" s="34" t="str">
        <f>IF(ISBLANK('[1]MOD.VALORAC.ECON-ORIGEN SAP'!$D31)," ",'[1]MOD.VALORAC.ECON-ORIGEN SAP'!$D31)</f>
        <v>SEPARADOR.</v>
      </c>
      <c r="E31" s="28">
        <f>IF(ISBLANK('[1]MOD.VALORAC.ECON-ORIGEN SAP'!$E31)," ",'[1]MOD.VALORAC.ECON-ORIGEN SAP'!$E31)</f>
        <v>500</v>
      </c>
      <c r="F31" s="28" t="str">
        <f>IF(ISBLANK('[1]MOD.VALORAC.ECON-ORIGEN SAP'!$F31)," ",'[1]MOD.VALORAC.ECON-ORIGEN SAP'!$F31)</f>
        <v>UN</v>
      </c>
      <c r="G31" s="28" t="str">
        <f>IF(ISBLANK('[1]MOD.VALORAC.ECON-ORIGEN SAP'!$G31)," ",'[1]MOD.VALORAC.ECON-ORIGEN SAP'!$G31)</f>
        <v>11.03.2025</v>
      </c>
      <c r="H31" s="34" t="str">
        <f>IF(ISBLANK('[1]MOD.VALORAC.ECON-ORIGEN SAP'!$H31)," ",'[1]MOD.VALORAC.ECON-ORIGEN SAP'!$H31)</f>
        <v>D/L301411H01</v>
      </c>
      <c r="I31" s="29"/>
      <c r="J31" s="30"/>
      <c r="K31" s="31">
        <v>1</v>
      </c>
      <c r="L31" s="28" t="str">
        <f>IF(ISBLANK('[1]MOD.VALORAC.ECON-ORIGEN SAP'!$L31)," ",'[1]MOD.VALORAC.ECON-ORIGEN SAP'!$L31)</f>
        <v>UN</v>
      </c>
      <c r="M31" s="32"/>
      <c r="N31" s="26" t="str">
        <f t="shared" si="0"/>
        <v/>
      </c>
      <c r="O31" s="32"/>
      <c r="P31" s="35">
        <f t="shared" si="1"/>
        <v>0</v>
      </c>
      <c r="Q31" s="35">
        <f t="shared" si="2"/>
        <v>0</v>
      </c>
    </row>
    <row r="32" spans="2:17" ht="15" thickBot="1" x14ac:dyDescent="0.35">
      <c r="B32" s="22">
        <f>'[1]MOD.VALORAC.ECON-ORIGEN SAP'!$B32</f>
        <v>140</v>
      </c>
      <c r="C32" s="28" t="str">
        <f>IF(ISBLANK('[1]MOD.VALORAC.ECON-ORIGEN SAP'!$C32)," ",'[1]MOD.VALORAC.ECON-ORIGEN SAP'!$C32)</f>
        <v>16941398</v>
      </c>
      <c r="D32" s="34" t="str">
        <f>IF(ISBLANK('[1]MOD.VALORAC.ECON-ORIGEN SAP'!$D32)," ",'[1]MOD.VALORAC.ECON-ORIGEN SAP'!$D32)</f>
        <v>TUERCA DIN 936 -M14 CAL.8 (17H) - ZN</v>
      </c>
      <c r="E32" s="28">
        <f>IF(ISBLANK('[1]MOD.VALORAC.ECON-ORIGEN SAP'!$E32)," ",'[1]MOD.VALORAC.ECON-ORIGEN SAP'!$E32)</f>
        <v>2000</v>
      </c>
      <c r="F32" s="28" t="str">
        <f>IF(ISBLANK('[1]MOD.VALORAC.ECON-ORIGEN SAP'!$F32)," ",'[1]MOD.VALORAC.ECON-ORIGEN SAP'!$F32)</f>
        <v>UN</v>
      </c>
      <c r="G32" s="28" t="str">
        <f>IF(ISBLANK('[1]MOD.VALORAC.ECON-ORIGEN SAP'!$G32)," ",'[1]MOD.VALORAC.ECON-ORIGEN SAP'!$G32)</f>
        <v>11.03.2025</v>
      </c>
      <c r="H32" s="34" t="str">
        <f>IF(ISBLANK('[1]MOD.VALORAC.ECON-ORIGEN SAP'!$H32)," ",'[1]MOD.VALORAC.ECON-ORIGEN SAP'!$H32)</f>
        <v>D/E11298079</v>
      </c>
      <c r="I32" s="29"/>
      <c r="J32" s="30"/>
      <c r="K32" s="31">
        <v>1</v>
      </c>
      <c r="L32" s="28" t="str">
        <f>IF(ISBLANK('[1]MOD.VALORAC.ECON-ORIGEN SAP'!$L32)," ",'[1]MOD.VALORAC.ECON-ORIGEN SAP'!$L32)</f>
        <v>UN</v>
      </c>
      <c r="M32" s="32"/>
      <c r="N32" s="26" t="str">
        <f t="shared" si="0"/>
        <v/>
      </c>
      <c r="O32" s="32"/>
      <c r="P32" s="35">
        <f t="shared" si="1"/>
        <v>0</v>
      </c>
      <c r="Q32" s="35">
        <f t="shared" si="2"/>
        <v>0</v>
      </c>
    </row>
    <row r="33" spans="2:17" ht="15" thickBot="1" x14ac:dyDescent="0.35">
      <c r="B33" s="22">
        <f>'[1]MOD.VALORAC.ECON-ORIGEN SAP'!$B33</f>
        <v>150</v>
      </c>
      <c r="C33" s="28" t="str">
        <f>IF(ISBLANK('[1]MOD.VALORAC.ECON-ORIGEN SAP'!$C33)," ",'[1]MOD.VALORAC.ECON-ORIGEN SAP'!$C33)</f>
        <v>24028609</v>
      </c>
      <c r="D33" s="34" t="str">
        <f>IF(ISBLANK('[1]MOD.VALORAC.ECON-ORIGEN SAP'!$D33)," ",'[1]MOD.VALORAC.ECON-ORIGEN SAP'!$D33)</f>
        <v>JUNTA</v>
      </c>
      <c r="E33" s="28">
        <f>IF(ISBLANK('[1]MOD.VALORAC.ECON-ORIGEN SAP'!$E33)," ",'[1]MOD.VALORAC.ECON-ORIGEN SAP'!$E33)</f>
        <v>200</v>
      </c>
      <c r="F33" s="28" t="str">
        <f>IF(ISBLANK('[1]MOD.VALORAC.ECON-ORIGEN SAP'!$F33)," ",'[1]MOD.VALORAC.ECON-ORIGEN SAP'!$F33)</f>
        <v>UN</v>
      </c>
      <c r="G33" s="28" t="str">
        <f>IF(ISBLANK('[1]MOD.VALORAC.ECON-ORIGEN SAP'!$G33)," ",'[1]MOD.VALORAC.ECON-ORIGEN SAP'!$G33)</f>
        <v>11.03.2025</v>
      </c>
      <c r="H33" s="34" t="str">
        <f>IF(ISBLANK('[1]MOD.VALORAC.ECON-ORIGEN SAP'!$H33)," ",'[1]MOD.VALORAC.ECON-ORIGEN SAP'!$H33)</f>
        <v>D/05.26.980-72</v>
      </c>
      <c r="I33" s="29"/>
      <c r="J33" s="30"/>
      <c r="K33" s="31">
        <v>1</v>
      </c>
      <c r="L33" s="28" t="str">
        <f>IF(ISBLANK('[1]MOD.VALORAC.ECON-ORIGEN SAP'!$L33)," ",'[1]MOD.VALORAC.ECON-ORIGEN SAP'!$L33)</f>
        <v>UN</v>
      </c>
      <c r="M33" s="32"/>
      <c r="N33" s="26" t="str">
        <f t="shared" si="0"/>
        <v/>
      </c>
      <c r="O33" s="32"/>
      <c r="P33" s="35">
        <f t="shared" si="1"/>
        <v>0</v>
      </c>
      <c r="Q33" s="35">
        <f t="shared" si="2"/>
        <v>0</v>
      </c>
    </row>
    <row r="34" spans="2:17" ht="15" thickBot="1" x14ac:dyDescent="0.35">
      <c r="B34" s="22">
        <f>'[1]MOD.VALORAC.ECON-ORIGEN SAP'!$B34</f>
        <v>160</v>
      </c>
      <c r="C34" s="28" t="str">
        <f>IF(ISBLANK('[1]MOD.VALORAC.ECON-ORIGEN SAP'!$C34)," ",'[1]MOD.VALORAC.ECON-ORIGEN SAP'!$C34)</f>
        <v>24952018</v>
      </c>
      <c r="D34" s="34" t="str">
        <f>IF(ISBLANK('[1]MOD.VALORAC.ECON-ORIGEN SAP'!$D34)," ",'[1]MOD.VALORAC.ECON-ORIGEN SAP'!$D34)</f>
        <v>SUPLEMENTO 1MM</v>
      </c>
      <c r="E34" s="28">
        <f>IF(ISBLANK('[1]MOD.VALORAC.ECON-ORIGEN SAP'!$E34)," ",'[1]MOD.VALORAC.ECON-ORIGEN SAP'!$E34)</f>
        <v>100</v>
      </c>
      <c r="F34" s="28" t="str">
        <f>IF(ISBLANK('[1]MOD.VALORAC.ECON-ORIGEN SAP'!$F34)," ",'[1]MOD.VALORAC.ECON-ORIGEN SAP'!$F34)</f>
        <v>UN</v>
      </c>
      <c r="G34" s="28" t="str">
        <f>IF(ISBLANK('[1]MOD.VALORAC.ECON-ORIGEN SAP'!$G34)," ",'[1]MOD.VALORAC.ECON-ORIGEN SAP'!$G34)</f>
        <v>11.03.2025</v>
      </c>
      <c r="H34" s="34" t="str">
        <f>IF(ISBLANK('[1]MOD.VALORAC.ECON-ORIGEN SAP'!$H34)," ",'[1]MOD.VALORAC.ECON-ORIGEN SAP'!$H34)</f>
        <v>D/T00.6608.00</v>
      </c>
      <c r="I34" s="29"/>
      <c r="J34" s="30"/>
      <c r="K34" s="31">
        <v>1</v>
      </c>
      <c r="L34" s="28" t="str">
        <f>IF(ISBLANK('[1]MOD.VALORAC.ECON-ORIGEN SAP'!$L34)," ",'[1]MOD.VALORAC.ECON-ORIGEN SAP'!$L34)</f>
        <v>UN</v>
      </c>
      <c r="M34" s="32"/>
      <c r="N34" s="26" t="str">
        <f t="shared" si="0"/>
        <v/>
      </c>
      <c r="O34" s="32"/>
      <c r="P34" s="35">
        <f t="shared" si="1"/>
        <v>0</v>
      </c>
      <c r="Q34" s="35">
        <f t="shared" si="2"/>
        <v>0</v>
      </c>
    </row>
    <row r="35" spans="2:17" ht="15" thickBot="1" x14ac:dyDescent="0.35">
      <c r="B35" s="22">
        <f>'[1]MOD.VALORAC.ECON-ORIGEN SAP'!$B35</f>
        <v>170</v>
      </c>
      <c r="C35" s="28" t="str">
        <f>IF(ISBLANK('[1]MOD.VALORAC.ECON-ORIGEN SAP'!$C35)," ",'[1]MOD.VALORAC.ECON-ORIGEN SAP'!$C35)</f>
        <v>72052325</v>
      </c>
      <c r="D35" s="34" t="str">
        <f>IF(ISBLANK('[1]MOD.VALORAC.ECON-ORIGEN SAP'!$D35)," ",'[1]MOD.VALORAC.ECON-ORIGEN SAP'!$D35)</f>
        <v>PASADOR PLANO DE 4,5 X 25 X 100 N.MIT 01</v>
      </c>
      <c r="E35" s="28">
        <f>IF(ISBLANK('[1]MOD.VALORAC.ECON-ORIGEN SAP'!$E35)," ",'[1]MOD.VALORAC.ECON-ORIGEN SAP'!$E35)</f>
        <v>100</v>
      </c>
      <c r="F35" s="28" t="str">
        <f>IF(ISBLANK('[1]MOD.VALORAC.ECON-ORIGEN SAP'!$F35)," ",'[1]MOD.VALORAC.ECON-ORIGEN SAP'!$F35)</f>
        <v>UN</v>
      </c>
      <c r="G35" s="28" t="str">
        <f>IF(ISBLANK('[1]MOD.VALORAC.ECON-ORIGEN SAP'!$G35)," ",'[1]MOD.VALORAC.ECON-ORIGEN SAP'!$G35)</f>
        <v>11.03.2025</v>
      </c>
      <c r="H35" s="34" t="str">
        <f>IF(ISBLANK('[1]MOD.VALORAC.ECON-ORIGEN SAP'!$H35)," ",'[1]MOD.VALORAC.ECON-ORIGEN SAP'!$H35)</f>
        <v>D/N.MIT 01-03023.4525100</v>
      </c>
      <c r="I35" s="29"/>
      <c r="J35" s="30"/>
      <c r="K35" s="31">
        <v>1</v>
      </c>
      <c r="L35" s="28" t="str">
        <f>IF(ISBLANK('[1]MOD.VALORAC.ECON-ORIGEN SAP'!$L35)," ",'[1]MOD.VALORAC.ECON-ORIGEN SAP'!$L35)</f>
        <v>UN</v>
      </c>
      <c r="M35" s="32"/>
      <c r="N35" s="26" t="str">
        <f t="shared" si="0"/>
        <v/>
      </c>
      <c r="O35" s="32"/>
      <c r="P35" s="35">
        <f t="shared" si="1"/>
        <v>0</v>
      </c>
      <c r="Q35" s="35">
        <f t="shared" si="2"/>
        <v>0</v>
      </c>
    </row>
    <row r="36" spans="2:17" ht="15" thickBot="1" x14ac:dyDescent="0.35">
      <c r="B36" s="22">
        <f>'[1]MOD.VALORAC.ECON-ORIGEN SAP'!$B36</f>
        <v>180</v>
      </c>
      <c r="C36" s="28" t="str">
        <f>IF(ISBLANK('[1]MOD.VALORAC.ECON-ORIGEN SAP'!$C36)," ",'[1]MOD.VALORAC.ECON-ORIGEN SAP'!$C36)</f>
        <v>72053113</v>
      </c>
      <c r="D36" s="34" t="str">
        <f>IF(ISBLANK('[1]MOD.VALORAC.ECON-ORIGEN SAP'!$D36)," ",'[1]MOD.VALORAC.ECON-ORIGEN SAP'!$D36)</f>
        <v>PASADOR PLANO DE 3,2 X 22 X 70 N.MIT 01-</v>
      </c>
      <c r="E36" s="28">
        <f>IF(ISBLANK('[1]MOD.VALORAC.ECON-ORIGEN SAP'!$E36)," ",'[1]MOD.VALORAC.ECON-ORIGEN SAP'!$E36)</f>
        <v>500</v>
      </c>
      <c r="F36" s="28" t="str">
        <f>IF(ISBLANK('[1]MOD.VALORAC.ECON-ORIGEN SAP'!$F36)," ",'[1]MOD.VALORAC.ECON-ORIGEN SAP'!$F36)</f>
        <v>UN</v>
      </c>
      <c r="G36" s="28" t="str">
        <f>IF(ISBLANK('[1]MOD.VALORAC.ECON-ORIGEN SAP'!$G36)," ",'[1]MOD.VALORAC.ECON-ORIGEN SAP'!$G36)</f>
        <v>11.03.2025</v>
      </c>
      <c r="H36" s="34" t="str">
        <f>IF(ISBLANK('[1]MOD.VALORAC.ECON-ORIGEN SAP'!$H36)," ",'[1]MOD.VALORAC.ECON-ORIGEN SAP'!$H36)</f>
        <v>D/N.MIT 01-03023.322270</v>
      </c>
      <c r="I36" s="29"/>
      <c r="J36" s="30"/>
      <c r="K36" s="31">
        <v>1</v>
      </c>
      <c r="L36" s="28" t="str">
        <f>IF(ISBLANK('[1]MOD.VALORAC.ECON-ORIGEN SAP'!$L36)," ",'[1]MOD.VALORAC.ECON-ORIGEN SAP'!$L36)</f>
        <v>UN</v>
      </c>
      <c r="M36" s="32"/>
      <c r="N36" s="26" t="str">
        <f t="shared" si="0"/>
        <v/>
      </c>
      <c r="O36" s="32"/>
      <c r="P36" s="35">
        <f t="shared" si="1"/>
        <v>0</v>
      </c>
      <c r="Q36" s="35">
        <f t="shared" si="2"/>
        <v>0</v>
      </c>
    </row>
    <row r="37" spans="2:17" ht="15" thickBot="1" x14ac:dyDescent="0.35">
      <c r="B37" s="22">
        <f>'[1]MOD.VALORAC.ECON-ORIGEN SAP'!$B37</f>
        <v>190</v>
      </c>
      <c r="C37" s="28" t="str">
        <f>IF(ISBLANK('[1]MOD.VALORAC.ECON-ORIGEN SAP'!$C37)," ",'[1]MOD.VALORAC.ECON-ORIGEN SAP'!$C37)</f>
        <v>72053123</v>
      </c>
      <c r="D37" s="34" t="str">
        <f>IF(ISBLANK('[1]MOD.VALORAC.ECON-ORIGEN SAP'!$D37)," ",'[1]MOD.VALORAC.ECON-ORIGEN SAP'!$D37)</f>
        <v>PASADOR PLANO DE 1,6 X 10 X 28 N.MIT 01-</v>
      </c>
      <c r="E37" s="28">
        <f>IF(ISBLANK('[1]MOD.VALORAC.ECON-ORIGEN SAP'!$E37)," ",'[1]MOD.VALORAC.ECON-ORIGEN SAP'!$E37)</f>
        <v>500</v>
      </c>
      <c r="F37" s="28" t="str">
        <f>IF(ISBLANK('[1]MOD.VALORAC.ECON-ORIGEN SAP'!$F37)," ",'[1]MOD.VALORAC.ECON-ORIGEN SAP'!$F37)</f>
        <v>UN</v>
      </c>
      <c r="G37" s="28" t="str">
        <f>IF(ISBLANK('[1]MOD.VALORAC.ECON-ORIGEN SAP'!$G37)," ",'[1]MOD.VALORAC.ECON-ORIGEN SAP'!$G37)</f>
        <v>11.03.2025</v>
      </c>
      <c r="H37" s="34" t="str">
        <f>IF(ISBLANK('[1]MOD.VALORAC.ECON-ORIGEN SAP'!$H37)," ",'[1]MOD.VALORAC.ECON-ORIGEN SAP'!$H37)</f>
        <v>D/N.MIT 01-03023.161028</v>
      </c>
      <c r="I37" s="29"/>
      <c r="J37" s="30"/>
      <c r="K37" s="31">
        <v>1</v>
      </c>
      <c r="L37" s="28" t="str">
        <f>IF(ISBLANK('[1]MOD.VALORAC.ECON-ORIGEN SAP'!$L37)," ",'[1]MOD.VALORAC.ECON-ORIGEN SAP'!$L37)</f>
        <v>UN</v>
      </c>
      <c r="M37" s="32"/>
      <c r="N37" s="26" t="str">
        <f t="shared" si="0"/>
        <v/>
      </c>
      <c r="O37" s="32"/>
      <c r="P37" s="35">
        <f t="shared" si="1"/>
        <v>0</v>
      </c>
      <c r="Q37" s="35">
        <f t="shared" si="2"/>
        <v>0</v>
      </c>
    </row>
    <row r="38" spans="2:17" ht="15" thickBot="1" x14ac:dyDescent="0.35">
      <c r="B38" s="22">
        <f>'[1]MOD.VALORAC.ECON-ORIGEN SAP'!$B38</f>
        <v>200</v>
      </c>
      <c r="C38" s="28" t="str">
        <f>IF(ISBLANK('[1]MOD.VALORAC.ECON-ORIGEN SAP'!$C38)," ",'[1]MOD.VALORAC.ECON-ORIGEN SAP'!$C38)</f>
        <v>72053126</v>
      </c>
      <c r="D38" s="34" t="str">
        <f>IF(ISBLANK('[1]MOD.VALORAC.ECON-ORIGEN SAP'!$D38)," ",'[1]MOD.VALORAC.ECON-ORIGEN SAP'!$D38)</f>
        <v>PASADOR PLANO DE 3,2 X 18 X 60 N.MIT 01-</v>
      </c>
      <c r="E38" s="28">
        <f>IF(ISBLANK('[1]MOD.VALORAC.ECON-ORIGEN SAP'!$E38)," ",'[1]MOD.VALORAC.ECON-ORIGEN SAP'!$E38)</f>
        <v>500</v>
      </c>
      <c r="F38" s="28" t="str">
        <f>IF(ISBLANK('[1]MOD.VALORAC.ECON-ORIGEN SAP'!$F38)," ",'[1]MOD.VALORAC.ECON-ORIGEN SAP'!$F38)</f>
        <v>UN</v>
      </c>
      <c r="G38" s="28" t="str">
        <f>IF(ISBLANK('[1]MOD.VALORAC.ECON-ORIGEN SAP'!$G38)," ",'[1]MOD.VALORAC.ECON-ORIGEN SAP'!$G38)</f>
        <v>11.03.2025</v>
      </c>
      <c r="H38" s="34" t="str">
        <f>IF(ISBLANK('[1]MOD.VALORAC.ECON-ORIGEN SAP'!$H38)," ",'[1]MOD.VALORAC.ECON-ORIGEN SAP'!$H38)</f>
        <v>D/N.MIT 01-03023.321860</v>
      </c>
      <c r="I38" s="29"/>
      <c r="J38" s="30"/>
      <c r="K38" s="31">
        <v>1</v>
      </c>
      <c r="L38" s="28" t="str">
        <f>IF(ISBLANK('[1]MOD.VALORAC.ECON-ORIGEN SAP'!$L38)," ",'[1]MOD.VALORAC.ECON-ORIGEN SAP'!$L38)</f>
        <v>UN</v>
      </c>
      <c r="M38" s="32"/>
      <c r="N38" s="26" t="str">
        <f t="shared" si="0"/>
        <v/>
      </c>
      <c r="O38" s="32"/>
      <c r="P38" s="35">
        <f t="shared" si="1"/>
        <v>0</v>
      </c>
      <c r="Q38" s="35">
        <f t="shared" si="2"/>
        <v>0</v>
      </c>
    </row>
    <row r="39" spans="2:17" ht="15" thickBot="1" x14ac:dyDescent="0.35">
      <c r="B39" s="22">
        <f>'[1]MOD.VALORAC.ECON-ORIGEN SAP'!$B39</f>
        <v>210</v>
      </c>
      <c r="C39" s="28" t="str">
        <f>IF(ISBLANK('[1]MOD.VALORAC.ECON-ORIGEN SAP'!$C39)," ",'[1]MOD.VALORAC.ECON-ORIGEN SAP'!$C39)</f>
        <v>72053127</v>
      </c>
      <c r="D39" s="34" t="str">
        <f>IF(ISBLANK('[1]MOD.VALORAC.ECON-ORIGEN SAP'!$D39)," ",'[1]MOD.VALORAC.ECON-ORIGEN SAP'!$D39)</f>
        <v>BULON 40 X 130 N. MIT 01-03102</v>
      </c>
      <c r="E39" s="28">
        <f>IF(ISBLANK('[1]MOD.VALORAC.ECON-ORIGEN SAP'!$E39)," ",'[1]MOD.VALORAC.ECON-ORIGEN SAP'!$E39)</f>
        <v>100</v>
      </c>
      <c r="F39" s="28" t="str">
        <f>IF(ISBLANK('[1]MOD.VALORAC.ECON-ORIGEN SAP'!$F39)," ",'[1]MOD.VALORAC.ECON-ORIGEN SAP'!$F39)</f>
        <v>UN</v>
      </c>
      <c r="G39" s="28" t="str">
        <f>IF(ISBLANK('[1]MOD.VALORAC.ECON-ORIGEN SAP'!$G39)," ",'[1]MOD.VALORAC.ECON-ORIGEN SAP'!$G39)</f>
        <v>11.03.2025</v>
      </c>
      <c r="H39" s="34" t="str">
        <f>IF(ISBLANK('[1]MOD.VALORAC.ECON-ORIGEN SAP'!$H39)," ",'[1]MOD.VALORAC.ECON-ORIGEN SAP'!$H39)</f>
        <v>D/N. MIT 01-03102.40130</v>
      </c>
      <c r="I39" s="29"/>
      <c r="J39" s="30"/>
      <c r="K39" s="31">
        <v>1</v>
      </c>
      <c r="L39" s="28" t="str">
        <f>IF(ISBLANK('[1]MOD.VALORAC.ECON-ORIGEN SAP'!$L39)," ",'[1]MOD.VALORAC.ECON-ORIGEN SAP'!$L39)</f>
        <v>UN</v>
      </c>
      <c r="M39" s="32"/>
      <c r="N39" s="26" t="str">
        <f t="shared" si="0"/>
        <v/>
      </c>
      <c r="O39" s="32"/>
      <c r="P39" s="35">
        <f t="shared" si="1"/>
        <v>0</v>
      </c>
      <c r="Q39" s="35">
        <f t="shared" si="2"/>
        <v>0</v>
      </c>
    </row>
    <row r="40" spans="2:17" ht="15" thickBot="1" x14ac:dyDescent="0.35">
      <c r="B40" s="22">
        <f>'[1]MOD.VALORAC.ECON-ORIGEN SAP'!$B40</f>
        <v>220</v>
      </c>
      <c r="C40" s="28" t="str">
        <f>IF(ISBLANK('[1]MOD.VALORAC.ECON-ORIGEN SAP'!$C40)," ",'[1]MOD.VALORAC.ECON-ORIGEN SAP'!$C40)</f>
        <v>72053129</v>
      </c>
      <c r="D40" s="34" t="str">
        <f>IF(ISBLANK('[1]MOD.VALORAC.ECON-ORIGEN SAP'!$D40)," ",'[1]MOD.VALORAC.ECON-ORIGEN SAP'!$D40)</f>
        <v>PASADOR PLANO DE 2,3 X 12 X 38 N.MIT 01-</v>
      </c>
      <c r="E40" s="28">
        <f>IF(ISBLANK('[1]MOD.VALORAC.ECON-ORIGEN SAP'!$E40)," ",'[1]MOD.VALORAC.ECON-ORIGEN SAP'!$E40)</f>
        <v>500</v>
      </c>
      <c r="F40" s="28" t="str">
        <f>IF(ISBLANK('[1]MOD.VALORAC.ECON-ORIGEN SAP'!$F40)," ",'[1]MOD.VALORAC.ECON-ORIGEN SAP'!$F40)</f>
        <v>UN</v>
      </c>
      <c r="G40" s="28" t="str">
        <f>IF(ISBLANK('[1]MOD.VALORAC.ECON-ORIGEN SAP'!$G40)," ",'[1]MOD.VALORAC.ECON-ORIGEN SAP'!$G40)</f>
        <v>11.03.2025</v>
      </c>
      <c r="H40" s="34" t="str">
        <f>IF(ISBLANK('[1]MOD.VALORAC.ECON-ORIGEN SAP'!$H40)," ",'[1]MOD.VALORAC.ECON-ORIGEN SAP'!$H40)</f>
        <v>D/N.MIT 01-03023.231238</v>
      </c>
      <c r="I40" s="29"/>
      <c r="J40" s="30"/>
      <c r="K40" s="31">
        <v>1</v>
      </c>
      <c r="L40" s="28" t="str">
        <f>IF(ISBLANK('[1]MOD.VALORAC.ECON-ORIGEN SAP'!$L40)," ",'[1]MOD.VALORAC.ECON-ORIGEN SAP'!$L40)</f>
        <v>UN</v>
      </c>
      <c r="M40" s="32"/>
      <c r="N40" s="26" t="str">
        <f t="shared" si="0"/>
        <v/>
      </c>
      <c r="O40" s="32"/>
      <c r="P40" s="35">
        <f t="shared" si="1"/>
        <v>0</v>
      </c>
      <c r="Q40" s="35">
        <f t="shared" si="2"/>
        <v>0</v>
      </c>
    </row>
    <row r="41" spans="2:17" ht="15" thickBot="1" x14ac:dyDescent="0.35">
      <c r="B41" s="22">
        <f>'[1]MOD.VALORAC.ECON-ORIGEN SAP'!$B41</f>
        <v>230</v>
      </c>
      <c r="C41" s="28" t="str">
        <f>IF(ISBLANK('[1]MOD.VALORAC.ECON-ORIGEN SAP'!$C41)," ",'[1]MOD.VALORAC.ECON-ORIGEN SAP'!$C41)</f>
        <v>72053135</v>
      </c>
      <c r="D41" s="34" t="str">
        <f>IF(ISBLANK('[1]MOD.VALORAC.ECON-ORIGEN SAP'!$D41)," ",'[1]MOD.VALORAC.ECON-ORIGEN SAP'!$D41)</f>
        <v>BULON 40 X 98 N.MIT 01-03102</v>
      </c>
      <c r="E41" s="28">
        <f>IF(ISBLANK('[1]MOD.VALORAC.ECON-ORIGEN SAP'!$E41)," ",'[1]MOD.VALORAC.ECON-ORIGEN SAP'!$E41)</f>
        <v>100</v>
      </c>
      <c r="F41" s="28" t="str">
        <f>IF(ISBLANK('[1]MOD.VALORAC.ECON-ORIGEN SAP'!$F41)," ",'[1]MOD.VALORAC.ECON-ORIGEN SAP'!$F41)</f>
        <v>UN</v>
      </c>
      <c r="G41" s="28" t="str">
        <f>IF(ISBLANK('[1]MOD.VALORAC.ECON-ORIGEN SAP'!$G41)," ",'[1]MOD.VALORAC.ECON-ORIGEN SAP'!$G41)</f>
        <v>11.03.2025</v>
      </c>
      <c r="H41" s="34" t="str">
        <f>IF(ISBLANK('[1]MOD.VALORAC.ECON-ORIGEN SAP'!$H41)," ",'[1]MOD.VALORAC.ECON-ORIGEN SAP'!$H41)</f>
        <v>D/N. MIT 01-03102.4098</v>
      </c>
      <c r="I41" s="29"/>
      <c r="J41" s="30"/>
      <c r="K41" s="31">
        <v>1</v>
      </c>
      <c r="L41" s="28" t="str">
        <f>IF(ISBLANK('[1]MOD.VALORAC.ECON-ORIGEN SAP'!$L41)," ",'[1]MOD.VALORAC.ECON-ORIGEN SAP'!$L41)</f>
        <v>UN</v>
      </c>
      <c r="M41" s="32"/>
      <c r="N41" s="26" t="str">
        <f t="shared" si="0"/>
        <v/>
      </c>
      <c r="O41" s="32"/>
      <c r="P41" s="35">
        <f t="shared" si="1"/>
        <v>0</v>
      </c>
      <c r="Q41" s="35">
        <f t="shared" si="2"/>
        <v>0</v>
      </c>
    </row>
    <row r="42" spans="2:17" ht="15" thickBot="1" x14ac:dyDescent="0.35"/>
    <row r="43" spans="2:17" ht="15" thickBot="1" x14ac:dyDescent="0.35">
      <c r="C43" s="36"/>
      <c r="D43" s="37" t="s">
        <v>27</v>
      </c>
      <c r="E43" s="38"/>
      <c r="F43" s="38"/>
      <c r="G43" s="38"/>
      <c r="H43" s="38"/>
      <c r="I43" s="38"/>
      <c r="J43" s="38"/>
      <c r="K43" s="38"/>
      <c r="L43" s="38"/>
      <c r="N43" s="39" t="s">
        <v>28</v>
      </c>
      <c r="O43" s="40"/>
      <c r="Q43" s="41">
        <f>SUM(P19:P41)</f>
        <v>0</v>
      </c>
    </row>
    <row r="44" spans="2:17" ht="15" thickBot="1" x14ac:dyDescent="0.35">
      <c r="D44" s="38"/>
      <c r="E44" s="38"/>
      <c r="F44" s="38"/>
      <c r="G44" s="38"/>
      <c r="H44" s="38"/>
      <c r="I44" s="38"/>
      <c r="J44" s="38"/>
      <c r="K44" s="38"/>
      <c r="L44" s="38"/>
      <c r="N44" s="39" t="s">
        <v>29</v>
      </c>
      <c r="O44" s="40"/>
      <c r="Q44" s="42">
        <f>COUNTA(J19:J41)</f>
        <v>0</v>
      </c>
    </row>
    <row r="45" spans="2:17" ht="15" thickBot="1" x14ac:dyDescent="0.35">
      <c r="N45" s="39" t="s">
        <v>30</v>
      </c>
      <c r="O45" s="40"/>
      <c r="Q45" s="43">
        <f>'[1]MOD.VALORAC.ECON-ORIGEN SAP'!Q1722</f>
        <v>23</v>
      </c>
    </row>
    <row r="46" spans="2:17" x14ac:dyDescent="0.3">
      <c r="C46" s="44"/>
      <c r="D46" s="45" t="s">
        <v>31</v>
      </c>
      <c r="E46" s="45"/>
      <c r="F46" s="45"/>
      <c r="G46" s="45"/>
      <c r="H46" s="45"/>
      <c r="I46" s="45"/>
      <c r="J46" s="46"/>
    </row>
    <row r="47" spans="2:17" x14ac:dyDescent="0.3">
      <c r="C47" s="44"/>
      <c r="D47" s="45" t="s">
        <v>32</v>
      </c>
      <c r="E47" s="45"/>
      <c r="F47" s="45"/>
      <c r="G47" s="45"/>
      <c r="H47" s="45"/>
      <c r="I47" s="45"/>
      <c r="J47" s="46"/>
    </row>
    <row r="48" spans="2:17" x14ac:dyDescent="0.3">
      <c r="C48" s="44"/>
      <c r="D48" s="45" t="s">
        <v>33</v>
      </c>
      <c r="E48" s="45"/>
      <c r="F48" s="45"/>
      <c r="G48" s="45"/>
      <c r="H48" s="45"/>
      <c r="I48" s="45"/>
      <c r="J48" s="46"/>
    </row>
    <row r="49" spans="3:10" x14ac:dyDescent="0.3">
      <c r="C49" s="44"/>
      <c r="D49" s="45" t="s">
        <v>34</v>
      </c>
      <c r="E49" s="45"/>
      <c r="F49" s="45"/>
      <c r="G49" s="45"/>
      <c r="H49" s="45"/>
      <c r="I49" s="45"/>
      <c r="J49" s="46"/>
    </row>
    <row r="50" spans="3:10" x14ac:dyDescent="0.3">
      <c r="C50" s="44"/>
      <c r="D50" s="45" t="s">
        <v>35</v>
      </c>
      <c r="E50" s="45"/>
      <c r="F50" s="45"/>
      <c r="G50" s="45"/>
      <c r="H50" s="45"/>
      <c r="I50" s="45"/>
      <c r="J50" s="46"/>
    </row>
    <row r="51" spans="3:10" x14ac:dyDescent="0.3">
      <c r="C51" s="44"/>
      <c r="D51" s="45" t="s">
        <v>36</v>
      </c>
      <c r="E51" s="45"/>
      <c r="F51" s="45"/>
      <c r="G51" s="45"/>
      <c r="H51" s="45"/>
      <c r="I51" s="45"/>
      <c r="J51" s="46"/>
    </row>
  </sheetData>
  <sheetProtection algorithmName="SHA-512" hashValue="DQ4DyS2icsWHjEzWb7GJMQga9EkSAV4fPRiFHFuE2cmkV1O5g6te41XaWw/KRUy+Ojgi/22QBVEo0FSOVdONDg==" saltValue="07RLmvUlr/oeTksf+POuGQ==" spinCount="100000" sheet="1" objects="1" scenarios="1" selectLockedCells="1"/>
  <mergeCells count="18">
    <mergeCell ref="D46:J46"/>
    <mergeCell ref="D47:J47"/>
    <mergeCell ref="D48:J48"/>
    <mergeCell ref="D49:J49"/>
    <mergeCell ref="D50:J50"/>
    <mergeCell ref="D51:J51"/>
    <mergeCell ref="O14:Q14"/>
    <mergeCell ref="J17:Q17"/>
    <mergeCell ref="D43:L44"/>
    <mergeCell ref="N43:O43"/>
    <mergeCell ref="N44:O44"/>
    <mergeCell ref="N45:O45"/>
    <mergeCell ref="D5:O5"/>
    <mergeCell ref="D6:O6"/>
    <mergeCell ref="D8:G8"/>
    <mergeCell ref="H8:J8"/>
    <mergeCell ref="K8:L8"/>
    <mergeCell ref="F10:L10"/>
  </mergeCells>
  <dataValidations count="9">
    <dataValidation type="whole" allowBlank="1" showInputMessage="1" showErrorMessage="1" promptTitle="PLAZO_1A_ENTREGA" prompt="El plazo de 1ª entrega debe ser igual o superior a 15 días." sqref="M19" xr:uid="{D2E29E7B-27A5-4C0F-B8B2-2637619E6477}">
      <formula1>15</formula1>
      <formula2>1000</formula2>
    </dataValidation>
    <dataValidation type="whole" allowBlank="1" showInputMessage="1" showErrorMessage="1" sqref="M21:M41" xr:uid="{64209C29-8084-4997-859A-C77BC1409849}">
      <formula1>15</formula1>
      <formula2>1000</formula2>
    </dataValidation>
    <dataValidation allowBlank="1" showInputMessage="1" showErrorMessage="1" promptTitle="PRECIO_REFERENCIA" prompt="Introducir precio de cantidad de referencia, sin símbolo de euro" sqref="J18" xr:uid="{7FE3CC7F-EF24-4085-B350-889DD9FEE597}"/>
    <dataValidation allowBlank="1" showInputMessage="1" showErrorMessage="1" promptTitle="PLAZO_PRIM_ENTREG" prompt="El plazo de 1ª entrega debe ser igual o superior a 15 días." sqref="M18" xr:uid="{B2C14AB4-3CCD-49D7-B6D8-4027C6D8E034}"/>
    <dataValidation allowBlank="1" showInputMessage="1" showErrorMessage="1" promptTitle="VALIDEZ_OFERTA" prompt="Introducir el número de meses durante los cuales la oferta tendrá validez" sqref="O14" xr:uid="{60B3B51B-5DD3-4171-97D8-0CE9324CBB92}"/>
    <dataValidation allowBlank="1" showInputMessage="1" showErrorMessage="1" promptTitle="Nombre_empresa" prompt="Introducir Nombre de empresa correspondiente al C.I.F. indicado." sqref="F10:L10" xr:uid="{8C1FF1A7-8483-4DB5-BDED-ACB8663BA307}"/>
    <dataValidation type="textLength" allowBlank="1" showInputMessage="1" showErrorMessage="1" promptTitle="CIF" prompt="Introducir Nº C.I.F. de la empresa - Modelo español (9 dígitos alfanuméricos)" sqref="E10" xr:uid="{7CC0D0E8-3436-4219-A8B9-B3559FD10554}">
      <formula1>9</formula1>
      <formula2>9</formula2>
    </dataValidation>
    <dataValidation type="textLength" allowBlank="1" showInputMessage="1" showErrorMessage="1" promptTitle="DNI_NIE_PASAPORTE" prompt="Introducir D.N.I/N.I.E. o nº PASAPORTE del representante del proveedor" sqref="K8:L8" xr:uid="{43E90FFB-47D6-47A9-A091-3646E925F9D8}">
      <formula1>0</formula1>
      <formula2>15</formula2>
    </dataValidation>
    <dataValidation type="textLength" allowBlank="1" showInputMessage="1" showErrorMessage="1" promptTitle="Nombre y apellidos" prompt="Nombre y apellidos (representante del proveedor)" sqref="D8:G8" xr:uid="{10CD93C1-05B9-4000-A055-3BE6D84236FB}">
      <formula1>0</formula1>
      <formula2>250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9" fitToHeight="100" orientation="landscape" r:id="rId1"/>
  <headerFooter>
    <oddFooter>&amp;C&amp;P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MOD.VALORAC.ECON-DESTINO PROV.</vt:lpstr>
      <vt:lpstr>'MOD.VALORAC.ECON-DESTINO PROV.'!Área_de_impresión</vt:lpstr>
      <vt:lpstr>'MOD.VALORAC.ECON-DESTINO PROV.'!Títulos_a_imprimir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González Merino</dc:creator>
  <cp:lastModifiedBy>Violeta González Merino</cp:lastModifiedBy>
  <dcterms:created xsi:type="dcterms:W3CDTF">2024-09-11T10:24:16Z</dcterms:created>
  <dcterms:modified xsi:type="dcterms:W3CDTF">2024-09-11T10:26:06Z</dcterms:modified>
</cp:coreProperties>
</file>