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enaire.sharepoint.com/sites/CNTR/Dpto de Tramitacion/PLIEGOS PARA PUBLICAR/14 EXPTE. 2024/DNA_2024_161 ADQ. EQUIPOS PROTECCIÓN INDIVI. EPIS/"/>
    </mc:Choice>
  </mc:AlternateContent>
  <xr:revisionPtr revIDLastSave="163" documentId="14_{6C885A3D-DDBF-4B4A-8F9F-58468B831AA2}" xr6:coauthVersionLast="47" xr6:coauthVersionMax="47" xr10:uidLastSave="{888E74A7-66D7-481D-9280-7BCCDB0250FD}"/>
  <bookViews>
    <workbookView minimized="1" xWindow="1908" yWindow="5340" windowWidth="14580" windowHeight="11520" xr2:uid="{8C4468DF-F336-4FF7-8F6D-580CC9904BD0}"/>
  </bookViews>
  <sheets>
    <sheet name="Precios ofert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5" i="1" l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0" i="1"/>
  <c r="F99" i="1"/>
  <c r="F98" i="1"/>
  <c r="F97" i="1"/>
  <c r="F96" i="1"/>
  <c r="F95" i="1"/>
  <c r="F94" i="1"/>
  <c r="F93" i="1"/>
  <c r="F92" i="1"/>
  <c r="F91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69" i="1"/>
  <c r="F68" i="1"/>
  <c r="F67" i="1"/>
  <c r="F65" i="1"/>
  <c r="F64" i="1"/>
  <c r="F63" i="1"/>
  <c r="F62" i="1"/>
  <c r="F61" i="1"/>
  <c r="F60" i="1"/>
  <c r="F59" i="1"/>
  <c r="F58" i="1"/>
  <c r="F57" i="1"/>
  <c r="F56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5" i="1"/>
  <c r="F24" i="1"/>
  <c r="F23" i="1"/>
  <c r="F21" i="1"/>
  <c r="F20" i="1"/>
  <c r="F19" i="1"/>
  <c r="F18" i="1"/>
  <c r="F17" i="1"/>
  <c r="F16" i="1"/>
  <c r="F15" i="1"/>
  <c r="F14" i="1"/>
  <c r="F13" i="1"/>
  <c r="F11" i="1"/>
  <c r="F10" i="1"/>
  <c r="F9" i="1"/>
  <c r="F8" i="1"/>
  <c r="F7" i="1"/>
  <c r="F6" i="1"/>
  <c r="F5" i="1"/>
  <c r="H145" i="1"/>
  <c r="I145" i="1" s="1"/>
  <c r="K145" i="1" s="1"/>
  <c r="H144" i="1"/>
  <c r="I144" i="1" s="1"/>
  <c r="K144" i="1" s="1"/>
  <c r="H143" i="1"/>
  <c r="I143" i="1" s="1"/>
  <c r="K143" i="1" s="1"/>
  <c r="H142" i="1"/>
  <c r="I142" i="1" s="1"/>
  <c r="K142" i="1" s="1"/>
  <c r="H141" i="1"/>
  <c r="I141" i="1" s="1"/>
  <c r="K141" i="1" s="1"/>
  <c r="H140" i="1"/>
  <c r="I140" i="1" s="1"/>
  <c r="K140" i="1" s="1"/>
  <c r="H139" i="1"/>
  <c r="I139" i="1" s="1"/>
  <c r="K139" i="1" s="1"/>
  <c r="H138" i="1"/>
  <c r="I138" i="1" s="1"/>
  <c r="K138" i="1" s="1"/>
  <c r="H137" i="1"/>
  <c r="I137" i="1" s="1"/>
  <c r="K137" i="1" s="1"/>
  <c r="H136" i="1"/>
  <c r="I136" i="1" s="1"/>
  <c r="K136" i="1" s="1"/>
  <c r="H135" i="1"/>
  <c r="I135" i="1" s="1"/>
  <c r="K135" i="1" s="1"/>
  <c r="H134" i="1"/>
  <c r="I134" i="1" s="1"/>
  <c r="K134" i="1" s="1"/>
  <c r="H133" i="1"/>
  <c r="I133" i="1" s="1"/>
  <c r="K133" i="1" s="1"/>
  <c r="H132" i="1"/>
  <c r="I132" i="1" s="1"/>
  <c r="K132" i="1" s="1"/>
  <c r="H131" i="1"/>
  <c r="I131" i="1" s="1"/>
  <c r="K131" i="1" s="1"/>
  <c r="H130" i="1"/>
  <c r="I130" i="1" s="1"/>
  <c r="K130" i="1" s="1"/>
  <c r="H129" i="1"/>
  <c r="I129" i="1" s="1"/>
  <c r="K129" i="1" s="1"/>
  <c r="H128" i="1"/>
  <c r="I128" i="1" s="1"/>
  <c r="K128" i="1" s="1"/>
  <c r="H127" i="1"/>
  <c r="I127" i="1" s="1"/>
  <c r="K127" i="1" s="1"/>
  <c r="H126" i="1"/>
  <c r="I126" i="1" s="1"/>
  <c r="K126" i="1" s="1"/>
  <c r="H125" i="1"/>
  <c r="I125" i="1" s="1"/>
  <c r="K125" i="1" s="1"/>
  <c r="H124" i="1"/>
  <c r="I124" i="1" s="1"/>
  <c r="K124" i="1" s="1"/>
  <c r="H123" i="1"/>
  <c r="I123" i="1" s="1"/>
  <c r="K123" i="1" s="1"/>
  <c r="H122" i="1"/>
  <c r="I122" i="1" s="1"/>
  <c r="K122" i="1" s="1"/>
  <c r="H121" i="1"/>
  <c r="I121" i="1" s="1"/>
  <c r="K121" i="1" s="1"/>
  <c r="H120" i="1"/>
  <c r="I120" i="1" s="1"/>
  <c r="K120" i="1" s="1"/>
  <c r="H119" i="1"/>
  <c r="I119" i="1" s="1"/>
  <c r="K119" i="1" s="1"/>
  <c r="H118" i="1"/>
  <c r="I118" i="1" s="1"/>
  <c r="K118" i="1" s="1"/>
  <c r="H117" i="1"/>
  <c r="I117" i="1" s="1"/>
  <c r="K117" i="1" s="1"/>
  <c r="H116" i="1"/>
  <c r="I116" i="1" s="1"/>
  <c r="K116" i="1" s="1"/>
  <c r="H115" i="1"/>
  <c r="I115" i="1" s="1"/>
  <c r="K115" i="1" s="1"/>
  <c r="H114" i="1"/>
  <c r="I114" i="1" s="1"/>
  <c r="K114" i="1" s="1"/>
  <c r="H113" i="1"/>
  <c r="I113" i="1" s="1"/>
  <c r="K113" i="1" s="1"/>
  <c r="H112" i="1"/>
  <c r="I112" i="1" s="1"/>
  <c r="K112" i="1" s="1"/>
  <c r="H111" i="1"/>
  <c r="I111" i="1" s="1"/>
  <c r="K111" i="1" s="1"/>
  <c r="H110" i="1"/>
  <c r="I110" i="1" s="1"/>
  <c r="K110" i="1" s="1"/>
  <c r="H109" i="1"/>
  <c r="I109" i="1" s="1"/>
  <c r="K109" i="1" s="1"/>
  <c r="H108" i="1"/>
  <c r="I108" i="1" s="1"/>
  <c r="K108" i="1" s="1"/>
  <c r="H107" i="1"/>
  <c r="I107" i="1" s="1"/>
  <c r="K107" i="1" s="1"/>
  <c r="H106" i="1"/>
  <c r="I106" i="1" s="1"/>
  <c r="K106" i="1" s="1"/>
  <c r="H105" i="1"/>
  <c r="I105" i="1" s="1"/>
  <c r="K105" i="1" s="1"/>
  <c r="H104" i="1"/>
  <c r="I104" i="1" s="1"/>
  <c r="K104" i="1" s="1"/>
  <c r="H103" i="1"/>
  <c r="I103" i="1" s="1"/>
  <c r="K103" i="1" s="1"/>
  <c r="H100" i="1"/>
  <c r="I100" i="1" s="1"/>
  <c r="K100" i="1" s="1"/>
  <c r="H99" i="1"/>
  <c r="I99" i="1" s="1"/>
  <c r="K99" i="1" s="1"/>
  <c r="H98" i="1"/>
  <c r="I98" i="1" s="1"/>
  <c r="K98" i="1" s="1"/>
  <c r="H97" i="1"/>
  <c r="I97" i="1" s="1"/>
  <c r="K97" i="1" s="1"/>
  <c r="H96" i="1"/>
  <c r="I96" i="1" s="1"/>
  <c r="K96" i="1" s="1"/>
  <c r="H95" i="1"/>
  <c r="I95" i="1" s="1"/>
  <c r="K95" i="1" s="1"/>
  <c r="H94" i="1"/>
  <c r="I94" i="1" s="1"/>
  <c r="K94" i="1" s="1"/>
  <c r="H93" i="1"/>
  <c r="I93" i="1" s="1"/>
  <c r="K93" i="1" s="1"/>
  <c r="H92" i="1"/>
  <c r="I92" i="1" s="1"/>
  <c r="K92" i="1" s="1"/>
  <c r="H91" i="1"/>
  <c r="I91" i="1" s="1"/>
  <c r="K91" i="1" s="1"/>
  <c r="H88" i="1"/>
  <c r="I88" i="1" s="1"/>
  <c r="K88" i="1" s="1"/>
  <c r="H87" i="1"/>
  <c r="I87" i="1" s="1"/>
  <c r="K87" i="1" s="1"/>
  <c r="H86" i="1"/>
  <c r="I86" i="1" s="1"/>
  <c r="K86" i="1" s="1"/>
  <c r="H85" i="1"/>
  <c r="I85" i="1" s="1"/>
  <c r="K85" i="1" s="1"/>
  <c r="H84" i="1"/>
  <c r="I84" i="1" s="1"/>
  <c r="K84" i="1" s="1"/>
  <c r="H83" i="1"/>
  <c r="I83" i="1" s="1"/>
  <c r="K83" i="1" s="1"/>
  <c r="H82" i="1"/>
  <c r="I82" i="1" s="1"/>
  <c r="K82" i="1" s="1"/>
  <c r="H81" i="1"/>
  <c r="I81" i="1" s="1"/>
  <c r="K81" i="1" s="1"/>
  <c r="H80" i="1"/>
  <c r="I80" i="1" s="1"/>
  <c r="K80" i="1" s="1"/>
  <c r="H79" i="1"/>
  <c r="I79" i="1" s="1"/>
  <c r="K79" i="1" s="1"/>
  <c r="H78" i="1"/>
  <c r="I78" i="1" s="1"/>
  <c r="K78" i="1" s="1"/>
  <c r="H77" i="1"/>
  <c r="I77" i="1" s="1"/>
  <c r="K77" i="1" s="1"/>
  <c r="H76" i="1"/>
  <c r="I76" i="1" s="1"/>
  <c r="K76" i="1" s="1"/>
  <c r="H75" i="1"/>
  <c r="I75" i="1" s="1"/>
  <c r="K75" i="1" s="1"/>
  <c r="H74" i="1"/>
  <c r="I74" i="1" s="1"/>
  <c r="K74" i="1" s="1"/>
  <c r="H73" i="1"/>
  <c r="I73" i="1" s="1"/>
  <c r="K73" i="1" s="1"/>
  <c r="H72" i="1"/>
  <c r="I72" i="1" s="1"/>
  <c r="K72" i="1" s="1"/>
  <c r="H71" i="1"/>
  <c r="I71" i="1" s="1"/>
  <c r="K71" i="1" s="1"/>
  <c r="H69" i="1"/>
  <c r="I69" i="1" s="1"/>
  <c r="K69" i="1" s="1"/>
  <c r="H68" i="1"/>
  <c r="I68" i="1" s="1"/>
  <c r="K68" i="1" s="1"/>
  <c r="H67" i="1"/>
  <c r="I67" i="1" s="1"/>
  <c r="K67" i="1" s="1"/>
  <c r="H65" i="1"/>
  <c r="I65" i="1" s="1"/>
  <c r="K65" i="1" s="1"/>
  <c r="H64" i="1"/>
  <c r="I64" i="1" s="1"/>
  <c r="K64" i="1" s="1"/>
  <c r="H63" i="1"/>
  <c r="I63" i="1" s="1"/>
  <c r="K63" i="1" s="1"/>
  <c r="H62" i="1"/>
  <c r="I62" i="1" s="1"/>
  <c r="K62" i="1" s="1"/>
  <c r="H61" i="1"/>
  <c r="I61" i="1" s="1"/>
  <c r="K61" i="1" s="1"/>
  <c r="H60" i="1"/>
  <c r="I60" i="1" s="1"/>
  <c r="K60" i="1" s="1"/>
  <c r="H59" i="1"/>
  <c r="I59" i="1" s="1"/>
  <c r="K59" i="1" s="1"/>
  <c r="H58" i="1"/>
  <c r="I58" i="1" s="1"/>
  <c r="K58" i="1" s="1"/>
  <c r="H57" i="1"/>
  <c r="I57" i="1" s="1"/>
  <c r="K57" i="1" s="1"/>
  <c r="H56" i="1"/>
  <c r="I56" i="1" s="1"/>
  <c r="K56" i="1" s="1"/>
  <c r="H54" i="1"/>
  <c r="I54" i="1" s="1"/>
  <c r="K54" i="1" s="1"/>
  <c r="H53" i="1"/>
  <c r="I53" i="1" s="1"/>
  <c r="K53" i="1" s="1"/>
  <c r="H52" i="1"/>
  <c r="I52" i="1" s="1"/>
  <c r="K52" i="1" s="1"/>
  <c r="H51" i="1"/>
  <c r="I51" i="1" s="1"/>
  <c r="K51" i="1" s="1"/>
  <c r="H50" i="1"/>
  <c r="I50" i="1" s="1"/>
  <c r="K50" i="1" s="1"/>
  <c r="H49" i="1"/>
  <c r="I49" i="1" s="1"/>
  <c r="K49" i="1" s="1"/>
  <c r="H48" i="1"/>
  <c r="I48" i="1" s="1"/>
  <c r="K48" i="1" s="1"/>
  <c r="H47" i="1"/>
  <c r="I47" i="1" s="1"/>
  <c r="K47" i="1" s="1"/>
  <c r="H46" i="1"/>
  <c r="I46" i="1" s="1"/>
  <c r="K46" i="1" s="1"/>
  <c r="H45" i="1"/>
  <c r="I45" i="1" s="1"/>
  <c r="K45" i="1" s="1"/>
  <c r="H44" i="1"/>
  <c r="I44" i="1" s="1"/>
  <c r="K44" i="1" s="1"/>
  <c r="H43" i="1"/>
  <c r="I43" i="1" s="1"/>
  <c r="K43" i="1" s="1"/>
  <c r="H42" i="1"/>
  <c r="I42" i="1" s="1"/>
  <c r="K42" i="1" s="1"/>
  <c r="H41" i="1"/>
  <c r="I41" i="1" s="1"/>
  <c r="K41" i="1" s="1"/>
  <c r="H40" i="1"/>
  <c r="I40" i="1" s="1"/>
  <c r="K40" i="1" s="1"/>
  <c r="H39" i="1"/>
  <c r="I39" i="1" s="1"/>
  <c r="K39" i="1" s="1"/>
  <c r="H38" i="1"/>
  <c r="I38" i="1" s="1"/>
  <c r="K38" i="1" s="1"/>
  <c r="H37" i="1"/>
  <c r="I37" i="1" s="1"/>
  <c r="K37" i="1" s="1"/>
  <c r="H36" i="1"/>
  <c r="I36" i="1" s="1"/>
  <c r="K36" i="1" s="1"/>
  <c r="H35" i="1"/>
  <c r="I35" i="1" s="1"/>
  <c r="K35" i="1" s="1"/>
  <c r="H34" i="1"/>
  <c r="I34" i="1" s="1"/>
  <c r="K34" i="1" s="1"/>
  <c r="H33" i="1"/>
  <c r="I33" i="1" s="1"/>
  <c r="K33" i="1" s="1"/>
  <c r="H31" i="1"/>
  <c r="I31" i="1" s="1"/>
  <c r="K31" i="1" s="1"/>
  <c r="H30" i="1"/>
  <c r="I30" i="1" s="1"/>
  <c r="K30" i="1" s="1"/>
  <c r="H29" i="1"/>
  <c r="I29" i="1" s="1"/>
  <c r="K29" i="1" s="1"/>
  <c r="H28" i="1"/>
  <c r="I28" i="1" s="1"/>
  <c r="K28" i="1" s="1"/>
  <c r="H27" i="1"/>
  <c r="I27" i="1" s="1"/>
  <c r="K27" i="1" s="1"/>
  <c r="H25" i="1"/>
  <c r="I25" i="1" s="1"/>
  <c r="K25" i="1" s="1"/>
  <c r="H24" i="1"/>
  <c r="I24" i="1" s="1"/>
  <c r="K24" i="1" s="1"/>
  <c r="H23" i="1"/>
  <c r="I23" i="1" s="1"/>
  <c r="K23" i="1" s="1"/>
  <c r="H21" i="1"/>
  <c r="I21" i="1" s="1"/>
  <c r="K21" i="1" s="1"/>
  <c r="H20" i="1"/>
  <c r="I20" i="1" s="1"/>
  <c r="K20" i="1" s="1"/>
  <c r="H19" i="1"/>
  <c r="I19" i="1" s="1"/>
  <c r="K19" i="1" s="1"/>
  <c r="H18" i="1"/>
  <c r="I18" i="1" s="1"/>
  <c r="K18" i="1" s="1"/>
  <c r="H17" i="1"/>
  <c r="I17" i="1" s="1"/>
  <c r="K17" i="1" s="1"/>
  <c r="H16" i="1"/>
  <c r="I16" i="1" s="1"/>
  <c r="K16" i="1" s="1"/>
  <c r="H15" i="1"/>
  <c r="I15" i="1" s="1"/>
  <c r="K15" i="1" s="1"/>
  <c r="H14" i="1"/>
  <c r="I14" i="1" s="1"/>
  <c r="K14" i="1" s="1"/>
  <c r="H13" i="1"/>
  <c r="I13" i="1" s="1"/>
  <c r="K13" i="1" s="1"/>
  <c r="H11" i="1"/>
  <c r="I11" i="1" s="1"/>
  <c r="K11" i="1" s="1"/>
  <c r="H10" i="1"/>
  <c r="I10" i="1" s="1"/>
  <c r="K10" i="1" s="1"/>
  <c r="H9" i="1"/>
  <c r="I9" i="1" s="1"/>
  <c r="K9" i="1" s="1"/>
  <c r="H8" i="1"/>
  <c r="I8" i="1" s="1"/>
  <c r="K8" i="1" s="1"/>
  <c r="H7" i="1"/>
  <c r="I7" i="1" s="1"/>
  <c r="K7" i="1" s="1"/>
  <c r="H6" i="1"/>
  <c r="I6" i="1" s="1"/>
  <c r="K6" i="1" s="1"/>
  <c r="H5" i="1"/>
  <c r="I5" i="1" s="1"/>
  <c r="K5" i="1" l="1"/>
  <c r="K146" i="1" l="1"/>
</calcChain>
</file>

<file path=xl/sharedStrings.xml><?xml version="1.0" encoding="utf-8"?>
<sst xmlns="http://schemas.openxmlformats.org/spreadsheetml/2006/main" count="407" uniqueCount="303">
  <si>
    <t>Referencia</t>
  </si>
  <si>
    <t>PRODUCTO</t>
  </si>
  <si>
    <t>CARACTERÍSTICAS</t>
  </si>
  <si>
    <t>UNIDADES Estimación
3 años</t>
  </si>
  <si>
    <t>TOTAL EUROS</t>
  </si>
  <si>
    <t>EQUIPOS DE PROTECCIÓN INDIVIDUAL</t>
  </si>
  <si>
    <t>EPI 01.XX - PROTECCIÓN DE LA CABEZA</t>
  </si>
  <si>
    <t>EPI0102</t>
  </si>
  <si>
    <t>Casco de protección</t>
  </si>
  <si>
    <t>Color Blanco</t>
  </si>
  <si>
    <t>EPI0104</t>
  </si>
  <si>
    <t>Casco de protección contra riesgo eléctrico con pantalla contra arco eléctrico</t>
  </si>
  <si>
    <t>Talla Universal. Blanco</t>
  </si>
  <si>
    <t>EPI0105</t>
  </si>
  <si>
    <t>Gorra antigolpe</t>
  </si>
  <si>
    <t>Color Oscuro</t>
  </si>
  <si>
    <t>EPI0106</t>
  </si>
  <si>
    <t>Casco de protección para riesgo en altura</t>
  </si>
  <si>
    <t>Tipo 1 CLASE E</t>
  </si>
  <si>
    <t>EPI0107</t>
  </si>
  <si>
    <t>Verdugo Ignífugo y antiestático para trabajos con riesgo eléctrico</t>
  </si>
  <si>
    <t>Talla Unica</t>
  </si>
  <si>
    <t>EPI0108</t>
  </si>
  <si>
    <t>Casco de protección para trabajos en altura y para riesgo eléctrico</t>
  </si>
  <si>
    <t>Universal con regulación</t>
  </si>
  <si>
    <t>EPI0108-2</t>
  </si>
  <si>
    <t>Pantalla para casco de protección en altura y riesgo eléctrico (unificado)</t>
  </si>
  <si>
    <t>Unica</t>
  </si>
  <si>
    <t>EPI02.XX - PROTECCIÓN DE LA CARA Y LOS OJOS</t>
  </si>
  <si>
    <t>EPI0201.1</t>
  </si>
  <si>
    <t>Gafa de protección contra radiaciones ultravioletas</t>
  </si>
  <si>
    <t xml:space="preserve">Grados de protección: 2-1,2 </t>
  </si>
  <si>
    <t>EPI0201.2</t>
  </si>
  <si>
    <t>Grados de protección: 2-1,4</t>
  </si>
  <si>
    <t>EPI0201.3</t>
  </si>
  <si>
    <t>Grados de protección: 3-1,2 / 3-1,4 / 3-1,7 / 3-2 / 3-2,5 / 3-3 / 3-4 / 3-5</t>
  </si>
  <si>
    <t>EPI0202.1</t>
  </si>
  <si>
    <t>Gafa de protección contra radiaciones solares polarizada</t>
  </si>
  <si>
    <t>EPI0202.2</t>
  </si>
  <si>
    <t>Gafa de protección contra radiaciones solares NO polarizada</t>
  </si>
  <si>
    <t>EPI0203</t>
  </si>
  <si>
    <t>Gafa panorámica de protección</t>
  </si>
  <si>
    <t>Incoloro</t>
  </si>
  <si>
    <t>EPI0204</t>
  </si>
  <si>
    <t>Pantalla de protección facial</t>
  </si>
  <si>
    <t>Impacto de partículas</t>
  </si>
  <si>
    <t>EPI0205</t>
  </si>
  <si>
    <t>Pantalla de soldadura</t>
  </si>
  <si>
    <t>---</t>
  </si>
  <si>
    <t>EPI0206</t>
  </si>
  <si>
    <t>Gafa de protección (Partículas alta velocidad y baja energía + radiación solar + radiación UV)</t>
  </si>
  <si>
    <t>----</t>
  </si>
  <si>
    <t>EPI 03.XX - PROTECCIÓN AUDITIVA</t>
  </si>
  <si>
    <t>EPI0301-1</t>
  </si>
  <si>
    <t>Protector auditivo: tapones</t>
  </si>
  <si>
    <t>EPI0301-2</t>
  </si>
  <si>
    <t>Protector auditivo: orejeras</t>
  </si>
  <si>
    <t>EPI0301-3</t>
  </si>
  <si>
    <t>Protector auditivo: orejeras para acoplar al casco de protección</t>
  </si>
  <si>
    <t>EPI 04.XX - PROTECCIÓN RESPIRATORIA</t>
  </si>
  <si>
    <t>EPI0402</t>
  </si>
  <si>
    <t>Mascarilla autofiltrante contra gases y vapores</t>
  </si>
  <si>
    <t>Color según tipo de protección</t>
  </si>
  <si>
    <t>EPI0403.1</t>
  </si>
  <si>
    <t>Mascarilla autofiltrante contra partículas</t>
  </si>
  <si>
    <t>Tipo: FFP1</t>
  </si>
  <si>
    <t>EPI0403.2</t>
  </si>
  <si>
    <t>Tipo: FFP2 con válvula</t>
  </si>
  <si>
    <t>EPI0403.3</t>
  </si>
  <si>
    <t>Tipo: FFP3 con válvula</t>
  </si>
  <si>
    <t>EPI0403-1</t>
  </si>
  <si>
    <t>Mascarilla autofiltrante contra partículas  FPP2 SIN VALVULA</t>
  </si>
  <si>
    <t>EPI 05.XX - PROTECCIÓN MANOS Y BRAZOS</t>
  </si>
  <si>
    <t>EPI0502.1</t>
  </si>
  <si>
    <t>Guantes de protección contra productos químicos y biológicos</t>
  </si>
  <si>
    <t>EPI0502.2</t>
  </si>
  <si>
    <t>EPI0503</t>
  </si>
  <si>
    <t>Guantes de protección contra radiaciones ionizantes y contaminación radiactiva</t>
  </si>
  <si>
    <t>Tallas: S, M, L, X</t>
  </si>
  <si>
    <t>EPI0504</t>
  </si>
  <si>
    <t>Caja Guantes de protección desechables</t>
  </si>
  <si>
    <t>EPI0505.A.1</t>
  </si>
  <si>
    <t>Guantes aislantes con resistencia mecánica</t>
  </si>
  <si>
    <t>Clase: 00 Toda la variedad de tallas</t>
  </si>
  <si>
    <t>EPI0505.A.2</t>
  </si>
  <si>
    <t>Clase: 0  Toda la variedad de tallas</t>
  </si>
  <si>
    <t>EPI0505.A.3</t>
  </si>
  <si>
    <t>Clase: 1  Toda la variedad de tallas</t>
  </si>
  <si>
    <t>EPI0505.A.4</t>
  </si>
  <si>
    <t>Clase: 2   Toda la variedad de tallas</t>
  </si>
  <si>
    <t>EPI0505.A.5</t>
  </si>
  <si>
    <t>Clase: 3  Toda la variedad de tallas</t>
  </si>
  <si>
    <t>EPI0505.A.6</t>
  </si>
  <si>
    <t>Clase: 4   Toda la variedad de tallas</t>
  </si>
  <si>
    <t>EPI0505.B.1</t>
  </si>
  <si>
    <t>Guantes de protección contra riesgos eléctricos</t>
  </si>
  <si>
    <t>EPI0505.B.2</t>
  </si>
  <si>
    <t>EPI0505.B.3</t>
  </si>
  <si>
    <t>EPI0505.B.4</t>
  </si>
  <si>
    <t>EPI0505.B.5</t>
  </si>
  <si>
    <t>EPI0505.B.6</t>
  </si>
  <si>
    <t>EPI0506.1</t>
  </si>
  <si>
    <t>Guantes de protección riesgos mecánicos</t>
  </si>
  <si>
    <t>Gruesos</t>
  </si>
  <si>
    <t>EPI0506.2</t>
  </si>
  <si>
    <t>Ligeros</t>
  </si>
  <si>
    <t>EPI0506.3</t>
  </si>
  <si>
    <t>Medios</t>
  </si>
  <si>
    <t>EPI0508</t>
  </si>
  <si>
    <t>Guantes de soldador</t>
  </si>
  <si>
    <t>Todas las tallas</t>
  </si>
  <si>
    <t>EPI0509</t>
  </si>
  <si>
    <t>Manguitos de soldador</t>
  </si>
  <si>
    <t>UNICA</t>
  </si>
  <si>
    <t>EPI0510</t>
  </si>
  <si>
    <t>Guantes de protección térmica (ignífugos)</t>
  </si>
  <si>
    <t>EPI 06.XX - PROTECCIÓN PIES Y PIERNAS</t>
  </si>
  <si>
    <t>EPI0602</t>
  </si>
  <si>
    <t>Bota de seguridad</t>
  </si>
  <si>
    <t>EPI0604</t>
  </si>
  <si>
    <t>Bota de seguridad para el agua</t>
  </si>
  <si>
    <t>EPI0605</t>
  </si>
  <si>
    <t>Bota de trabajo</t>
  </si>
  <si>
    <t>EPI0608</t>
  </si>
  <si>
    <t>Polaina Soldador</t>
  </si>
  <si>
    <t>EPI0609</t>
  </si>
  <si>
    <t>Rodilleras</t>
  </si>
  <si>
    <t>EPI0610</t>
  </si>
  <si>
    <t>Zapato de seguridad</t>
  </si>
  <si>
    <t>EPI0611</t>
  </si>
  <si>
    <t>Zapato de trabajo</t>
  </si>
  <si>
    <t>EPI0612</t>
  </si>
  <si>
    <t>Zapato de hospital</t>
  </si>
  <si>
    <t>EPI0614</t>
  </si>
  <si>
    <t>Caja de cubre-zapatos desechables</t>
  </si>
  <si>
    <t>EPI0615</t>
  </si>
  <si>
    <t>Zapato de seguridad verano</t>
  </si>
  <si>
    <t>EPI07.XX - PROTECCIÓN TRONCO Y ABDOMEN</t>
  </si>
  <si>
    <t>EPI0701</t>
  </si>
  <si>
    <t>Cinturón dorso-lumbar</t>
  </si>
  <si>
    <t>EPI0702</t>
  </si>
  <si>
    <t>Mandil de protección contra partículas incandescentes</t>
  </si>
  <si>
    <t>EPI0703</t>
  </si>
  <si>
    <t>Mandil de protección contra productos químicos</t>
  </si>
  <si>
    <t>EPI 08.XX - PROTECCIÓN TOTAL DEL CUERPO</t>
  </si>
  <si>
    <t>EPI0801</t>
  </si>
  <si>
    <t>Arnés anticaídas</t>
  </si>
  <si>
    <t>EPI0802</t>
  </si>
  <si>
    <t>Cabo de anclaje regulable</t>
  </si>
  <si>
    <t>EPI0803</t>
  </si>
  <si>
    <t>Cabo de progresión doble</t>
  </si>
  <si>
    <t>EPI0805</t>
  </si>
  <si>
    <t>Chaleco alta visibilidad (AV)</t>
  </si>
  <si>
    <t>EPI0813</t>
  </si>
  <si>
    <t xml:space="preserve">Equipo multiprotección alta visibilidad (AV): anorak </t>
  </si>
  <si>
    <t>Color Naranja Fluorescente ó combinado</t>
  </si>
  <si>
    <t>EPI0815</t>
  </si>
  <si>
    <t>Mono de trabajo antiatrapamiento</t>
  </si>
  <si>
    <t>Color Azul Marino</t>
  </si>
  <si>
    <t>EPI0818</t>
  </si>
  <si>
    <t xml:space="preserve">Equipo multiprotección alta visibilidad (AV): cubrepantalón </t>
  </si>
  <si>
    <t>EPI0820</t>
  </si>
  <si>
    <t>Equipo multiprotección: forro polar (para acoplar al anorak epi0813)</t>
  </si>
  <si>
    <t>EPI0824</t>
  </si>
  <si>
    <t>Mono desechable</t>
  </si>
  <si>
    <t>EPI0825</t>
  </si>
  <si>
    <t>Equipo multiprotección: anorak azul marino</t>
  </si>
  <si>
    <t>Color azul marino ó combinado</t>
  </si>
  <si>
    <t>EPI0827</t>
  </si>
  <si>
    <t>Absorbedor de energía</t>
  </si>
  <si>
    <t>EPI0828</t>
  </si>
  <si>
    <t>Pantalón de trabajo contra arco eléctrico</t>
  </si>
  <si>
    <t>Azul Marino</t>
  </si>
  <si>
    <t>EPI0829</t>
  </si>
  <si>
    <t>Cazadora de trabajo alta visibilidad contra arco eléctrico</t>
  </si>
  <si>
    <t xml:space="preserve">Color Naranja Fluorescente combinado </t>
  </si>
  <si>
    <t>EPI0830</t>
  </si>
  <si>
    <t>Camisa de trabajo ignífuga y antiestática contra arco eléctrico</t>
  </si>
  <si>
    <t>EPI0831</t>
  </si>
  <si>
    <t>Crema solar</t>
  </si>
  <si>
    <t>EPI0832</t>
  </si>
  <si>
    <t>Arnés anticaídas con posicionamiento</t>
  </si>
  <si>
    <t>EPI0833</t>
  </si>
  <si>
    <t>Peto de Protección Antiatrapamiento</t>
  </si>
  <si>
    <t>EPI0834</t>
  </si>
  <si>
    <t>Chaleco de alta visibilidad de verano</t>
  </si>
  <si>
    <t>VESTUARIO DE TRABAJO</t>
  </si>
  <si>
    <t>VTR0100</t>
  </si>
  <si>
    <t>Bata de trabajo</t>
  </si>
  <si>
    <t>Color  Blanco</t>
  </si>
  <si>
    <t>VTR0300</t>
  </si>
  <si>
    <t>Calcetín de trabajo</t>
  </si>
  <si>
    <t>Color Negro</t>
  </si>
  <si>
    <t>VTR0500</t>
  </si>
  <si>
    <t>Camiseta de deporte</t>
  </si>
  <si>
    <t>VTR0600</t>
  </si>
  <si>
    <t>Cazadora de trabajo</t>
  </si>
  <si>
    <t>VTR1000</t>
  </si>
  <si>
    <t>Gorra para el sol</t>
  </si>
  <si>
    <t>VTR1100</t>
  </si>
  <si>
    <t>Gorro para el frío</t>
  </si>
  <si>
    <t>VTR1300</t>
  </si>
  <si>
    <t>Pantalón de trabajo</t>
  </si>
  <si>
    <t>VTR1400</t>
  </si>
  <si>
    <t>Polo</t>
  </si>
  <si>
    <t>Color Azul Marino ó Blanco</t>
  </si>
  <si>
    <t>VTR1800</t>
  </si>
  <si>
    <t>Pantalón térmico</t>
  </si>
  <si>
    <t>VTR2000</t>
  </si>
  <si>
    <t>Forro polar (tipo A)  no adaptable a anorak</t>
  </si>
  <si>
    <t xml:space="preserve">Color Oscuro </t>
  </si>
  <si>
    <t>EQUIPOS DE TRABAJO</t>
  </si>
  <si>
    <t>ETR0100.1</t>
  </si>
  <si>
    <t>Alfombrilla aislante</t>
  </si>
  <si>
    <t>3,10 m</t>
  </si>
  <si>
    <t>ETR0100.2</t>
  </si>
  <si>
    <t>3,5 m</t>
  </si>
  <si>
    <t>ETR0100.3</t>
  </si>
  <si>
    <t>4,10 m</t>
  </si>
  <si>
    <t>ETR0100.4</t>
  </si>
  <si>
    <t>4,5 m</t>
  </si>
  <si>
    <t>ETR0200.1</t>
  </si>
  <si>
    <t>Banqueta aislante exterior</t>
  </si>
  <si>
    <t>Ext. 24</t>
  </si>
  <si>
    <t>ETR0200.2</t>
  </si>
  <si>
    <t>Ext. 45</t>
  </si>
  <si>
    <t>ETR0200.3</t>
  </si>
  <si>
    <t>Ext. 63</t>
  </si>
  <si>
    <t>ETR0400</t>
  </si>
  <si>
    <t>Cinturón portaherramientas</t>
  </si>
  <si>
    <t>ETR0600.1</t>
  </si>
  <si>
    <t>Detector de gases</t>
  </si>
  <si>
    <t>Tipo 1</t>
  </si>
  <si>
    <t>ETR0600.2</t>
  </si>
  <si>
    <t>Tipo 2</t>
  </si>
  <si>
    <t>ETR0600.3</t>
  </si>
  <si>
    <t>Tipo 3</t>
  </si>
  <si>
    <t>ETR0600.4</t>
  </si>
  <si>
    <t>Tipo 4</t>
  </si>
  <si>
    <t>ETR0700</t>
  </si>
  <si>
    <t>Ensayador neumático para guantes aislantes</t>
  </si>
  <si>
    <t>ETR0900</t>
  </si>
  <si>
    <t>Equipo de puesta a tierra y cortocircuito</t>
  </si>
  <si>
    <t>ETR1200</t>
  </si>
  <si>
    <t>Linterna antideflagrante</t>
  </si>
  <si>
    <t>ETR1400</t>
  </si>
  <si>
    <t>Linterna frontal</t>
  </si>
  <si>
    <t>ETR1500</t>
  </si>
  <si>
    <t>Mosquetón con cierre de seguridad</t>
  </si>
  <si>
    <t>ETR1600</t>
  </si>
  <si>
    <t>Sistema de elevación y descenso</t>
  </si>
  <si>
    <t>ETR1700.1</t>
  </si>
  <si>
    <t>Comprobador de tensión e intensidad</t>
  </si>
  <si>
    <t>ETR1700.2</t>
  </si>
  <si>
    <t>ETR1700.3</t>
  </si>
  <si>
    <t>ETR1800.1</t>
  </si>
  <si>
    <t>Pértiga de salvamento</t>
  </si>
  <si>
    <t>T45. 1T</t>
  </si>
  <si>
    <t>ETR1800.2</t>
  </si>
  <si>
    <t>T45. 2T</t>
  </si>
  <si>
    <t>ETR1800.3</t>
  </si>
  <si>
    <t>T66. 1T</t>
  </si>
  <si>
    <t>ETR1800.4</t>
  </si>
  <si>
    <t>T66. 2T</t>
  </si>
  <si>
    <t>ETR1800.5</t>
  </si>
  <si>
    <t>T90. 1T</t>
  </si>
  <si>
    <t>ETR1800.6</t>
  </si>
  <si>
    <t>T90. 2T</t>
  </si>
  <si>
    <t>ETR1900.1</t>
  </si>
  <si>
    <t>Voltímetro bipolar de AT</t>
  </si>
  <si>
    <t>ETR1900.2</t>
  </si>
  <si>
    <t>ETR2000.1</t>
  </si>
  <si>
    <t>Verificador de tensión</t>
  </si>
  <si>
    <t>ETR2000.2</t>
  </si>
  <si>
    <t>ETR2100</t>
  </si>
  <si>
    <t>Equipo de Escape</t>
  </si>
  <si>
    <t>ETR2200</t>
  </si>
  <si>
    <t>Anillo de cinta</t>
  </si>
  <si>
    <t>ETR2300.1</t>
  </si>
  <si>
    <t>Cuerda semiestática tipo A 30m</t>
  </si>
  <si>
    <t>ETR2300.2</t>
  </si>
  <si>
    <t>Cuerda semiestática tipo B 45m</t>
  </si>
  <si>
    <t>ETR2400</t>
  </si>
  <si>
    <t>Dispositivo anticaídas deslizante de cuerda</t>
  </si>
  <si>
    <t>ETR2500</t>
  </si>
  <si>
    <t>Posicionador para trabajos en altura</t>
  </si>
  <si>
    <t>ETR2600</t>
  </si>
  <si>
    <t>Dispositivo anticaídas retráctil</t>
  </si>
  <si>
    <t>ETR2700-1</t>
  </si>
  <si>
    <t>Dispositivo Rescatador Automático</t>
  </si>
  <si>
    <t>ETR2700-2</t>
  </si>
  <si>
    <t>ETR2800</t>
  </si>
  <si>
    <t xml:space="preserve">Bolsa para transporte de EPI´s </t>
  </si>
  <si>
    <t>ETR2900</t>
  </si>
  <si>
    <t>Mascarilla Autofiltrante Quirúrgica</t>
  </si>
  <si>
    <t>ETR3000</t>
  </si>
  <si>
    <t>Mascarilla Autofiltrante Higiénica</t>
  </si>
  <si>
    <t>Total € Ofertado 3 años</t>
  </si>
  <si>
    <t>TOTAL PRESUPUESTO</t>
  </si>
  <si>
    <r>
      <t xml:space="preserve">Precio Maximo
a ofertar
</t>
    </r>
    <r>
      <rPr>
        <b/>
        <sz val="9"/>
        <rFont val="Arial"/>
        <family val="2"/>
      </rPr>
      <t>(Precio presupuesto +10%)</t>
    </r>
  </si>
  <si>
    <t>PRECIO UNITARIO OFERTADO</t>
  </si>
  <si>
    <t>PRECIO 
UNITARIO propuesto</t>
  </si>
  <si>
    <t>precio unitario 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</si>
</sst>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ENAIRE Titillium Regular"/>
      <family val="3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color rgb="FF00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  <font>
      <b/>
      <sz val="16"/>
      <name val="ENAIRE Titillium Regular"/>
      <family val="3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164" fontId="13" fillId="0" borderId="9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left" wrapText="1"/>
    </xf>
    <xf numFmtId="0" fontId="12" fillId="0" borderId="9" xfId="0" applyFont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3" fillId="0" borderId="9" xfId="0" applyFont="1" applyBorder="1" applyAlignment="1">
      <alignment horizontal="justify" vertic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4" fontId="11" fillId="3" borderId="0" xfId="0" applyNumberFormat="1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2" fontId="12" fillId="3" borderId="0" xfId="0" applyNumberFormat="1" applyFont="1" applyFill="1" applyAlignment="1">
      <alignment horizontal="center"/>
    </xf>
    <xf numFmtId="0" fontId="13" fillId="5" borderId="18" xfId="0" applyFont="1" applyFill="1" applyBorder="1" applyAlignment="1">
      <alignment vertical="center" wrapText="1"/>
    </xf>
    <xf numFmtId="0" fontId="13" fillId="5" borderId="1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8" xfId="0" applyFont="1" applyBorder="1" applyAlignment="1">
      <alignment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164" fontId="15" fillId="6" borderId="17" xfId="1" applyNumberFormat="1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" fontId="11" fillId="0" borderId="12" xfId="0" applyNumberFormat="1" applyFont="1" applyBorder="1" applyAlignment="1" applyProtection="1">
      <alignment horizontal="center" vertical="center" wrapText="1"/>
      <protection locked="0"/>
    </xf>
    <xf numFmtId="4" fontId="11" fillId="0" borderId="9" xfId="0" applyNumberFormat="1" applyFont="1" applyBorder="1" applyAlignment="1">
      <alignment horizontal="center" vertical="center" wrapText="1"/>
    </xf>
    <xf numFmtId="4" fontId="11" fillId="0" borderId="12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1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5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9" fillId="4" borderId="14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11" fillId="7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9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DFA75-DE17-40B3-A936-2D52E1118E64}">
  <dimension ref="B1:L147"/>
  <sheetViews>
    <sheetView tabSelected="1" zoomScale="70" zoomScaleNormal="70" workbookViewId="0">
      <selection activeCell="E5" sqref="E5"/>
    </sheetView>
  </sheetViews>
  <sheetFormatPr baseColWidth="10" defaultRowHeight="14.4" outlineLevelCol="1"/>
  <cols>
    <col min="2" max="2" width="14.88671875" style="1" customWidth="1"/>
    <col min="3" max="3" width="59.33203125" style="2" customWidth="1"/>
    <col min="4" max="4" width="33.6640625" style="2" customWidth="1"/>
    <col min="5" max="6" width="16" style="3" customWidth="1"/>
    <col min="7" max="8" width="16" style="3" hidden="1" customWidth="1" outlineLevel="1"/>
    <col min="9" max="9" width="18.88671875" style="3" customWidth="1" collapsed="1"/>
    <col min="10" max="10" width="25.5546875" style="4" customWidth="1"/>
    <col min="11" max="11" width="19.109375" style="4" customWidth="1"/>
  </cols>
  <sheetData>
    <row r="1" spans="2:12" ht="15" thickBot="1"/>
    <row r="2" spans="2:12" ht="78.599999999999994" customHeight="1" thickBot="1">
      <c r="B2" s="5" t="s">
        <v>0</v>
      </c>
      <c r="C2" s="6" t="s">
        <v>1</v>
      </c>
      <c r="D2" s="6" t="s">
        <v>2</v>
      </c>
      <c r="E2" s="7" t="s">
        <v>301</v>
      </c>
      <c r="F2" s="51" t="s">
        <v>300</v>
      </c>
      <c r="G2" s="58" t="s">
        <v>302</v>
      </c>
      <c r="H2" s="7">
        <v>1.1000000000000001</v>
      </c>
      <c r="I2" s="7" t="s">
        <v>299</v>
      </c>
      <c r="J2" s="51" t="s">
        <v>3</v>
      </c>
      <c r="K2" s="8" t="s">
        <v>4</v>
      </c>
    </row>
    <row r="3" spans="2:12" ht="18" customHeight="1">
      <c r="B3" s="65" t="s">
        <v>5</v>
      </c>
      <c r="C3" s="66"/>
      <c r="D3" s="67"/>
      <c r="E3" s="49"/>
      <c r="F3" s="49"/>
      <c r="G3" s="49"/>
      <c r="H3" s="49"/>
      <c r="I3" s="49"/>
      <c r="J3" s="49"/>
      <c r="K3" s="50"/>
    </row>
    <row r="4" spans="2:12" ht="15" customHeight="1" thickBot="1">
      <c r="B4" s="68" t="s">
        <v>6</v>
      </c>
      <c r="C4" s="69"/>
      <c r="D4" s="70"/>
      <c r="E4" s="52"/>
      <c r="F4" s="52"/>
      <c r="G4" s="52"/>
      <c r="H4" s="52"/>
      <c r="I4" s="52"/>
      <c r="J4" s="52"/>
      <c r="K4" s="53"/>
    </row>
    <row r="5" spans="2:12" ht="15.6" thickBot="1">
      <c r="B5" s="9" t="s">
        <v>7</v>
      </c>
      <c r="C5" s="10" t="s">
        <v>8</v>
      </c>
      <c r="D5" s="10" t="s">
        <v>9</v>
      </c>
      <c r="E5" s="43"/>
      <c r="F5" s="59">
        <f>IF(E5&gt;I5,I5,E5)</f>
        <v>0</v>
      </c>
      <c r="G5" s="43">
        <v>29.817799999999998</v>
      </c>
      <c r="H5" s="43">
        <f>G5*$H$2</f>
        <v>32.799579999999999</v>
      </c>
      <c r="I5" s="48">
        <f>ROUND(H5,2)</f>
        <v>32.799999999999997</v>
      </c>
      <c r="J5" s="60">
        <v>527</v>
      </c>
      <c r="K5" s="11">
        <f>IF(E5&gt;I5,I5,E5)*J5</f>
        <v>0</v>
      </c>
      <c r="L5" s="47"/>
    </row>
    <row r="6" spans="2:12" ht="28.2" thickBot="1">
      <c r="B6" s="9" t="s">
        <v>10</v>
      </c>
      <c r="C6" s="10" t="s">
        <v>11</v>
      </c>
      <c r="D6" s="10" t="s">
        <v>12</v>
      </c>
      <c r="E6" s="43"/>
      <c r="F6" s="59">
        <f t="shared" ref="F6:F71" si="0">IF(E6&gt;I6,I6,E6)</f>
        <v>0</v>
      </c>
      <c r="G6" s="43">
        <v>115</v>
      </c>
      <c r="H6" s="43">
        <f t="shared" ref="H6:H11" si="1">G6*$H$2</f>
        <v>126.50000000000001</v>
      </c>
      <c r="I6" s="48">
        <f t="shared" ref="I6:I11" si="2">ROUND(H6,2)</f>
        <v>126.5</v>
      </c>
      <c r="J6" s="60">
        <v>107</v>
      </c>
      <c r="K6" s="11">
        <f t="shared" ref="K6:K11" si="3">IF(E6&gt;I6,I6,E6)*J6</f>
        <v>0</v>
      </c>
    </row>
    <row r="7" spans="2:12" ht="15.6" thickBot="1">
      <c r="B7" s="9" t="s">
        <v>13</v>
      </c>
      <c r="C7" s="10" t="s">
        <v>14</v>
      </c>
      <c r="D7" s="12" t="s">
        <v>15</v>
      </c>
      <c r="E7" s="43"/>
      <c r="F7" s="59">
        <f t="shared" si="0"/>
        <v>0</v>
      </c>
      <c r="G7" s="43">
        <v>17.097799999999999</v>
      </c>
      <c r="H7" s="43">
        <f t="shared" si="1"/>
        <v>18.807580000000002</v>
      </c>
      <c r="I7" s="48">
        <f t="shared" si="2"/>
        <v>18.809999999999999</v>
      </c>
      <c r="J7" s="60">
        <v>4</v>
      </c>
      <c r="K7" s="11">
        <f t="shared" si="3"/>
        <v>0</v>
      </c>
    </row>
    <row r="8" spans="2:12" ht="15.6" thickBot="1">
      <c r="B8" s="9" t="s">
        <v>16</v>
      </c>
      <c r="C8" s="10" t="s">
        <v>17</v>
      </c>
      <c r="D8" s="12" t="s">
        <v>18</v>
      </c>
      <c r="E8" s="43"/>
      <c r="F8" s="59">
        <f t="shared" si="0"/>
        <v>0</v>
      </c>
      <c r="G8" s="43">
        <v>70</v>
      </c>
      <c r="H8" s="43">
        <f t="shared" si="1"/>
        <v>77</v>
      </c>
      <c r="I8" s="48">
        <f t="shared" si="2"/>
        <v>77</v>
      </c>
      <c r="J8" s="60">
        <v>174</v>
      </c>
      <c r="K8" s="11">
        <f t="shared" si="3"/>
        <v>0</v>
      </c>
    </row>
    <row r="9" spans="2:12" ht="28.2" thickBot="1">
      <c r="B9" s="9" t="s">
        <v>19</v>
      </c>
      <c r="C9" s="10" t="s">
        <v>20</v>
      </c>
      <c r="D9" s="12" t="s">
        <v>21</v>
      </c>
      <c r="E9" s="43"/>
      <c r="F9" s="59">
        <f t="shared" si="0"/>
        <v>0</v>
      </c>
      <c r="G9" s="43">
        <v>16.21</v>
      </c>
      <c r="H9" s="43">
        <f t="shared" si="1"/>
        <v>17.831000000000003</v>
      </c>
      <c r="I9" s="48">
        <f t="shared" si="2"/>
        <v>17.829999999999998</v>
      </c>
      <c r="J9" s="60">
        <v>44</v>
      </c>
      <c r="K9" s="11">
        <f t="shared" si="3"/>
        <v>0</v>
      </c>
    </row>
    <row r="10" spans="2:12" ht="28.2" thickBot="1">
      <c r="B10" s="9" t="s">
        <v>22</v>
      </c>
      <c r="C10" s="10" t="s">
        <v>23</v>
      </c>
      <c r="D10" s="12" t="s">
        <v>24</v>
      </c>
      <c r="E10" s="43"/>
      <c r="F10" s="59">
        <f t="shared" si="0"/>
        <v>0</v>
      </c>
      <c r="G10" s="43">
        <v>75</v>
      </c>
      <c r="H10" s="43">
        <f t="shared" si="1"/>
        <v>82.5</v>
      </c>
      <c r="I10" s="48">
        <f t="shared" si="2"/>
        <v>82.5</v>
      </c>
      <c r="J10" s="60">
        <v>49</v>
      </c>
      <c r="K10" s="11">
        <f t="shared" si="3"/>
        <v>0</v>
      </c>
    </row>
    <row r="11" spans="2:12" ht="28.2" thickBot="1">
      <c r="B11" s="13" t="s">
        <v>25</v>
      </c>
      <c r="C11" s="14" t="s">
        <v>26</v>
      </c>
      <c r="D11" s="15" t="s">
        <v>27</v>
      </c>
      <c r="E11" s="44"/>
      <c r="F11" s="59">
        <f t="shared" si="0"/>
        <v>0</v>
      </c>
      <c r="G11" s="44">
        <v>60</v>
      </c>
      <c r="H11" s="43">
        <f t="shared" si="1"/>
        <v>66</v>
      </c>
      <c r="I11" s="48">
        <f t="shared" si="2"/>
        <v>66</v>
      </c>
      <c r="J11" s="61">
        <v>39</v>
      </c>
      <c r="K11" s="11">
        <f t="shared" si="3"/>
        <v>0</v>
      </c>
    </row>
    <row r="12" spans="2:12" ht="15" customHeight="1" thickBot="1">
      <c r="B12" s="71" t="s">
        <v>28</v>
      </c>
      <c r="C12" s="72"/>
      <c r="D12" s="73"/>
      <c r="E12" s="54"/>
      <c r="F12" s="54"/>
      <c r="G12" s="54"/>
      <c r="H12" s="54"/>
      <c r="I12" s="54"/>
      <c r="J12" s="54"/>
      <c r="K12" s="55"/>
    </row>
    <row r="13" spans="2:12" ht="16.2" thickBot="1">
      <c r="B13" s="16" t="s">
        <v>29</v>
      </c>
      <c r="C13" s="17" t="s">
        <v>30</v>
      </c>
      <c r="D13" s="18" t="s">
        <v>31</v>
      </c>
      <c r="E13" s="45"/>
      <c r="F13" s="59">
        <f t="shared" si="0"/>
        <v>0</v>
      </c>
      <c r="G13" s="45">
        <v>3.6463999999999999</v>
      </c>
      <c r="H13" s="43">
        <f t="shared" ref="H13:H21" si="4">G13*$H$2</f>
        <v>4.0110400000000004</v>
      </c>
      <c r="I13" s="48">
        <f t="shared" ref="I13:I21" si="5">ROUND(H13,2)</f>
        <v>4.01</v>
      </c>
      <c r="J13" s="60">
        <v>0</v>
      </c>
      <c r="K13" s="11">
        <f t="shared" ref="K13:K21" si="6">IF(E13&gt;I13,I13,E13)*J13</f>
        <v>0</v>
      </c>
    </row>
    <row r="14" spans="2:12" ht="16.2" thickBot="1">
      <c r="B14" s="16" t="s">
        <v>32</v>
      </c>
      <c r="C14" s="17" t="s">
        <v>30</v>
      </c>
      <c r="D14" s="18" t="s">
        <v>33</v>
      </c>
      <c r="E14" s="45"/>
      <c r="F14" s="59">
        <f t="shared" si="0"/>
        <v>0</v>
      </c>
      <c r="G14" s="45">
        <v>8.1196000000000002</v>
      </c>
      <c r="H14" s="43">
        <f t="shared" si="4"/>
        <v>8.9315600000000011</v>
      </c>
      <c r="I14" s="48">
        <f t="shared" si="5"/>
        <v>8.93</v>
      </c>
      <c r="J14" s="60">
        <v>0</v>
      </c>
      <c r="K14" s="11">
        <f t="shared" si="6"/>
        <v>0</v>
      </c>
    </row>
    <row r="15" spans="2:12" ht="28.5" customHeight="1" thickBot="1">
      <c r="B15" s="16" t="s">
        <v>34</v>
      </c>
      <c r="C15" s="17" t="s">
        <v>30</v>
      </c>
      <c r="D15" s="18" t="s">
        <v>35</v>
      </c>
      <c r="E15" s="45"/>
      <c r="F15" s="59">
        <f t="shared" si="0"/>
        <v>0</v>
      </c>
      <c r="G15" s="45">
        <v>4.6640000000000006</v>
      </c>
      <c r="H15" s="43">
        <f t="shared" si="4"/>
        <v>5.1304000000000007</v>
      </c>
      <c r="I15" s="48">
        <f t="shared" si="5"/>
        <v>5.13</v>
      </c>
      <c r="J15" s="60">
        <v>12</v>
      </c>
      <c r="K15" s="11">
        <f t="shared" si="6"/>
        <v>0</v>
      </c>
    </row>
    <row r="16" spans="2:12" ht="15.6" thickBot="1">
      <c r="B16" s="16" t="s">
        <v>36</v>
      </c>
      <c r="C16" s="17" t="s">
        <v>37</v>
      </c>
      <c r="D16" s="17"/>
      <c r="E16" s="45"/>
      <c r="F16" s="59">
        <f t="shared" si="0"/>
        <v>0</v>
      </c>
      <c r="G16" s="45">
        <v>20.648800000000001</v>
      </c>
      <c r="H16" s="43">
        <f t="shared" si="4"/>
        <v>22.713680000000004</v>
      </c>
      <c r="I16" s="48">
        <f t="shared" si="5"/>
        <v>22.71</v>
      </c>
      <c r="J16" s="60">
        <v>139</v>
      </c>
      <c r="K16" s="11">
        <f t="shared" si="6"/>
        <v>0</v>
      </c>
    </row>
    <row r="17" spans="2:11" ht="30.6" thickBot="1">
      <c r="B17" s="16" t="s">
        <v>38</v>
      </c>
      <c r="C17" s="17" t="s">
        <v>39</v>
      </c>
      <c r="D17" s="17"/>
      <c r="E17" s="45"/>
      <c r="F17" s="59">
        <f t="shared" si="0"/>
        <v>0</v>
      </c>
      <c r="G17" s="45">
        <v>30</v>
      </c>
      <c r="H17" s="43">
        <f t="shared" si="4"/>
        <v>33</v>
      </c>
      <c r="I17" s="48">
        <f t="shared" si="5"/>
        <v>33</v>
      </c>
      <c r="J17" s="60">
        <v>42</v>
      </c>
      <c r="K17" s="11">
        <f t="shared" si="6"/>
        <v>0</v>
      </c>
    </row>
    <row r="18" spans="2:11" ht="15.6" thickBot="1">
      <c r="B18" s="16" t="s">
        <v>40</v>
      </c>
      <c r="C18" s="17" t="s">
        <v>41</v>
      </c>
      <c r="D18" s="17" t="s">
        <v>42</v>
      </c>
      <c r="E18" s="45"/>
      <c r="F18" s="59">
        <f t="shared" si="0"/>
        <v>0</v>
      </c>
      <c r="G18" s="45">
        <v>8.8828000000000014</v>
      </c>
      <c r="H18" s="43">
        <f t="shared" si="4"/>
        <v>9.7710800000000031</v>
      </c>
      <c r="I18" s="48">
        <f t="shared" si="5"/>
        <v>9.77</v>
      </c>
      <c r="J18" s="60">
        <v>479</v>
      </c>
      <c r="K18" s="11">
        <f t="shared" si="6"/>
        <v>0</v>
      </c>
    </row>
    <row r="19" spans="2:11" ht="15.6" thickBot="1">
      <c r="B19" s="16" t="s">
        <v>43</v>
      </c>
      <c r="C19" s="17" t="s">
        <v>44</v>
      </c>
      <c r="D19" s="17" t="s">
        <v>45</v>
      </c>
      <c r="E19" s="45"/>
      <c r="F19" s="59">
        <f t="shared" si="0"/>
        <v>0</v>
      </c>
      <c r="G19" s="45">
        <v>17</v>
      </c>
      <c r="H19" s="43">
        <f t="shared" si="4"/>
        <v>18.700000000000003</v>
      </c>
      <c r="I19" s="48">
        <f t="shared" si="5"/>
        <v>18.7</v>
      </c>
      <c r="J19" s="60">
        <v>2</v>
      </c>
      <c r="K19" s="11">
        <f t="shared" si="6"/>
        <v>0</v>
      </c>
    </row>
    <row r="20" spans="2:11" ht="15.6" thickBot="1">
      <c r="B20" s="16" t="s">
        <v>46</v>
      </c>
      <c r="C20" s="17" t="s">
        <v>47</v>
      </c>
      <c r="D20" s="19" t="s">
        <v>48</v>
      </c>
      <c r="E20" s="45"/>
      <c r="F20" s="59">
        <f t="shared" si="0"/>
        <v>0</v>
      </c>
      <c r="G20" s="45">
        <v>9.9321999999999999</v>
      </c>
      <c r="H20" s="43">
        <f t="shared" si="4"/>
        <v>10.925420000000001</v>
      </c>
      <c r="I20" s="48">
        <f t="shared" si="5"/>
        <v>10.93</v>
      </c>
      <c r="J20" s="60">
        <v>0</v>
      </c>
      <c r="K20" s="11">
        <f t="shared" si="6"/>
        <v>0</v>
      </c>
    </row>
    <row r="21" spans="2:11" ht="30.6" thickBot="1">
      <c r="B21" s="20" t="s">
        <v>49</v>
      </c>
      <c r="C21" s="21" t="s">
        <v>50</v>
      </c>
      <c r="D21" s="21" t="s">
        <v>51</v>
      </c>
      <c r="E21" s="46"/>
      <c r="F21" s="59">
        <f t="shared" si="0"/>
        <v>0</v>
      </c>
      <c r="G21" s="46">
        <v>30</v>
      </c>
      <c r="H21" s="43">
        <f t="shared" si="4"/>
        <v>33</v>
      </c>
      <c r="I21" s="48">
        <f t="shared" si="5"/>
        <v>33</v>
      </c>
      <c r="J21" s="61">
        <v>20</v>
      </c>
      <c r="K21" s="11">
        <f t="shared" si="6"/>
        <v>0</v>
      </c>
    </row>
    <row r="22" spans="2:11" ht="15" customHeight="1" thickBot="1">
      <c r="B22" s="71" t="s">
        <v>52</v>
      </c>
      <c r="C22" s="72"/>
      <c r="D22" s="73"/>
      <c r="E22" s="54"/>
      <c r="F22" s="54"/>
      <c r="G22" s="54"/>
      <c r="H22" s="54"/>
      <c r="I22" s="54"/>
      <c r="J22" s="54"/>
      <c r="K22" s="55"/>
    </row>
    <row r="23" spans="2:11" ht="15.6" thickBot="1">
      <c r="B23" s="16" t="s">
        <v>53</v>
      </c>
      <c r="C23" s="17" t="s">
        <v>54</v>
      </c>
      <c r="D23" s="17" t="s">
        <v>51</v>
      </c>
      <c r="E23" s="43"/>
      <c r="F23" s="59">
        <f t="shared" si="0"/>
        <v>0</v>
      </c>
      <c r="G23" s="43">
        <v>1.113</v>
      </c>
      <c r="H23" s="43">
        <f t="shared" ref="H23:H25" si="7">G23*$H$2</f>
        <v>1.2243000000000002</v>
      </c>
      <c r="I23" s="48">
        <f t="shared" ref="I23:I25" si="8">ROUND(H23,2)</f>
        <v>1.22</v>
      </c>
      <c r="J23" s="60">
        <v>64</v>
      </c>
      <c r="K23" s="11">
        <f t="shared" ref="K23:K25" si="9">IF(E23&gt;I23,I23,E23)*J23</f>
        <v>0</v>
      </c>
    </row>
    <row r="24" spans="2:11" ht="15.6" thickBot="1">
      <c r="B24" s="16" t="s">
        <v>55</v>
      </c>
      <c r="C24" s="17" t="s">
        <v>56</v>
      </c>
      <c r="D24" s="17" t="s">
        <v>51</v>
      </c>
      <c r="E24" s="43"/>
      <c r="F24" s="59">
        <f t="shared" si="0"/>
        <v>0</v>
      </c>
      <c r="G24" s="43">
        <v>13.939</v>
      </c>
      <c r="H24" s="43">
        <f t="shared" si="7"/>
        <v>15.3329</v>
      </c>
      <c r="I24" s="48">
        <f t="shared" si="8"/>
        <v>15.33</v>
      </c>
      <c r="J24" s="60">
        <v>298</v>
      </c>
      <c r="K24" s="11">
        <f t="shared" si="9"/>
        <v>0</v>
      </c>
    </row>
    <row r="25" spans="2:11" ht="30.6" thickBot="1">
      <c r="B25" s="20" t="s">
        <v>57</v>
      </c>
      <c r="C25" s="21" t="s">
        <v>58</v>
      </c>
      <c r="D25" s="21" t="s">
        <v>51</v>
      </c>
      <c r="E25" s="44"/>
      <c r="F25" s="59">
        <f t="shared" si="0"/>
        <v>0</v>
      </c>
      <c r="G25" s="44">
        <v>18.592399999999998</v>
      </c>
      <c r="H25" s="43">
        <f t="shared" si="7"/>
        <v>20.451639999999998</v>
      </c>
      <c r="I25" s="48">
        <f t="shared" si="8"/>
        <v>20.45</v>
      </c>
      <c r="J25" s="61">
        <v>6</v>
      </c>
      <c r="K25" s="11">
        <f t="shared" si="9"/>
        <v>0</v>
      </c>
    </row>
    <row r="26" spans="2:11" ht="15" customHeight="1" thickBot="1">
      <c r="B26" s="71" t="s">
        <v>59</v>
      </c>
      <c r="C26" s="72"/>
      <c r="D26" s="73"/>
      <c r="E26" s="54"/>
      <c r="F26" s="54"/>
      <c r="G26" s="54"/>
      <c r="H26" s="54"/>
      <c r="I26" s="54"/>
      <c r="J26" s="54"/>
      <c r="K26" s="55"/>
    </row>
    <row r="27" spans="2:11" ht="15.6" thickBot="1">
      <c r="B27" s="16" t="s">
        <v>60</v>
      </c>
      <c r="C27" s="17" t="s">
        <v>61</v>
      </c>
      <c r="D27" s="17" t="s">
        <v>62</v>
      </c>
      <c r="E27" s="43"/>
      <c r="F27" s="59">
        <f t="shared" si="0"/>
        <v>0</v>
      </c>
      <c r="G27" s="43">
        <v>24.507200000000001</v>
      </c>
      <c r="H27" s="43">
        <f t="shared" ref="H27:H31" si="10">G27*$H$2</f>
        <v>26.957920000000005</v>
      </c>
      <c r="I27" s="48">
        <f t="shared" ref="I27:I31" si="11">ROUND(H27,2)</f>
        <v>26.96</v>
      </c>
      <c r="J27" s="60">
        <v>152</v>
      </c>
      <c r="K27" s="11">
        <f t="shared" ref="K27:K31" si="12">IF(E27&gt;I27,I27,E27)*J27</f>
        <v>0</v>
      </c>
    </row>
    <row r="28" spans="2:11" ht="15.6" thickBot="1">
      <c r="B28" s="16" t="s">
        <v>63</v>
      </c>
      <c r="C28" s="17" t="s">
        <v>64</v>
      </c>
      <c r="D28" s="17" t="s">
        <v>65</v>
      </c>
      <c r="E28" s="43"/>
      <c r="F28" s="59">
        <f t="shared" si="0"/>
        <v>0</v>
      </c>
      <c r="G28" s="43">
        <v>1</v>
      </c>
      <c r="H28" s="43">
        <f t="shared" si="10"/>
        <v>1.1000000000000001</v>
      </c>
      <c r="I28" s="48">
        <f t="shared" si="11"/>
        <v>1.1000000000000001</v>
      </c>
      <c r="J28" s="60">
        <v>0</v>
      </c>
      <c r="K28" s="11">
        <f t="shared" si="12"/>
        <v>0</v>
      </c>
    </row>
    <row r="29" spans="2:11" ht="15.6" thickBot="1">
      <c r="B29" s="16" t="s">
        <v>66</v>
      </c>
      <c r="C29" s="17" t="s">
        <v>64</v>
      </c>
      <c r="D29" s="17" t="s">
        <v>67</v>
      </c>
      <c r="E29" s="43"/>
      <c r="F29" s="59">
        <f t="shared" si="0"/>
        <v>0</v>
      </c>
      <c r="G29" s="43">
        <v>1</v>
      </c>
      <c r="H29" s="43">
        <f t="shared" si="10"/>
        <v>1.1000000000000001</v>
      </c>
      <c r="I29" s="48">
        <f t="shared" si="11"/>
        <v>1.1000000000000001</v>
      </c>
      <c r="J29" s="60">
        <v>0</v>
      </c>
      <c r="K29" s="11">
        <f t="shared" si="12"/>
        <v>0</v>
      </c>
    </row>
    <row r="30" spans="2:11" ht="15.6" thickBot="1">
      <c r="B30" s="16" t="s">
        <v>68</v>
      </c>
      <c r="C30" s="17" t="s">
        <v>64</v>
      </c>
      <c r="D30" s="17" t="s">
        <v>69</v>
      </c>
      <c r="E30" s="43"/>
      <c r="F30" s="59">
        <f t="shared" si="0"/>
        <v>0</v>
      </c>
      <c r="G30" s="43">
        <v>2</v>
      </c>
      <c r="H30" s="43">
        <f t="shared" si="10"/>
        <v>2.2000000000000002</v>
      </c>
      <c r="I30" s="48">
        <f t="shared" si="11"/>
        <v>2.2000000000000002</v>
      </c>
      <c r="J30" s="60">
        <v>0</v>
      </c>
      <c r="K30" s="11">
        <f t="shared" si="12"/>
        <v>0</v>
      </c>
    </row>
    <row r="31" spans="2:11" ht="30.6" thickBot="1">
      <c r="B31" s="22" t="s">
        <v>70</v>
      </c>
      <c r="C31" s="21" t="s">
        <v>71</v>
      </c>
      <c r="D31" s="23" t="s">
        <v>9</v>
      </c>
      <c r="E31" s="44"/>
      <c r="F31" s="59">
        <f t="shared" si="0"/>
        <v>0</v>
      </c>
      <c r="G31" s="44">
        <v>0.5</v>
      </c>
      <c r="H31" s="43">
        <f t="shared" si="10"/>
        <v>0.55000000000000004</v>
      </c>
      <c r="I31" s="48">
        <f t="shared" si="11"/>
        <v>0.55000000000000004</v>
      </c>
      <c r="J31" s="61">
        <v>263</v>
      </c>
      <c r="K31" s="11">
        <f t="shared" si="12"/>
        <v>0</v>
      </c>
    </row>
    <row r="32" spans="2:11" ht="15" customHeight="1" thickBot="1">
      <c r="B32" s="71" t="s">
        <v>72</v>
      </c>
      <c r="C32" s="72"/>
      <c r="D32" s="73"/>
      <c r="E32" s="54"/>
      <c r="F32" s="54"/>
      <c r="G32" s="54"/>
      <c r="H32" s="54"/>
      <c r="I32" s="54"/>
      <c r="J32" s="54"/>
      <c r="K32" s="55"/>
    </row>
    <row r="33" spans="2:11" ht="30.6" thickBot="1">
      <c r="B33" s="16" t="s">
        <v>73</v>
      </c>
      <c r="C33" s="17" t="s">
        <v>74</v>
      </c>
      <c r="D33" s="19"/>
      <c r="E33" s="43"/>
      <c r="F33" s="59">
        <f t="shared" si="0"/>
        <v>0</v>
      </c>
      <c r="G33" s="43">
        <v>1.2507999999999999</v>
      </c>
      <c r="H33" s="43">
        <f t="shared" ref="H33:H54" si="13">G33*$H$2</f>
        <v>1.37588</v>
      </c>
      <c r="I33" s="48">
        <f t="shared" ref="I33:I54" si="14">ROUND(H33,2)</f>
        <v>1.38</v>
      </c>
      <c r="J33" s="60">
        <v>250</v>
      </c>
      <c r="K33" s="11">
        <f t="shared" ref="K33:K54" si="15">IF(E33&gt;I33,I33,E33)*J33</f>
        <v>0</v>
      </c>
    </row>
    <row r="34" spans="2:11" ht="30.6" thickBot="1">
      <c r="B34" s="16" t="s">
        <v>75</v>
      </c>
      <c r="C34" s="17" t="s">
        <v>74</v>
      </c>
      <c r="D34" s="19"/>
      <c r="E34" s="43"/>
      <c r="F34" s="59">
        <f t="shared" si="0"/>
        <v>0</v>
      </c>
      <c r="G34" s="43">
        <v>0.83740000000000003</v>
      </c>
      <c r="H34" s="43">
        <f t="shared" si="13"/>
        <v>0.92114000000000007</v>
      </c>
      <c r="I34" s="48">
        <f t="shared" si="14"/>
        <v>0.92</v>
      </c>
      <c r="J34" s="60">
        <v>104</v>
      </c>
      <c r="K34" s="11">
        <f t="shared" si="15"/>
        <v>0</v>
      </c>
    </row>
    <row r="35" spans="2:11" ht="30.6" thickBot="1">
      <c r="B35" s="16" t="s">
        <v>76</v>
      </c>
      <c r="C35" s="24" t="s">
        <v>77</v>
      </c>
      <c r="D35" s="25" t="s">
        <v>78</v>
      </c>
      <c r="E35" s="43"/>
      <c r="F35" s="59">
        <f t="shared" si="0"/>
        <v>0</v>
      </c>
      <c r="G35" s="43">
        <v>0.76993311554800004</v>
      </c>
      <c r="H35" s="43">
        <f t="shared" si="13"/>
        <v>0.84692642710280008</v>
      </c>
      <c r="I35" s="48">
        <f t="shared" si="14"/>
        <v>0.85</v>
      </c>
      <c r="J35" s="60">
        <v>8</v>
      </c>
      <c r="K35" s="11">
        <f t="shared" si="15"/>
        <v>0</v>
      </c>
    </row>
    <row r="36" spans="2:11" ht="15.6" thickBot="1">
      <c r="B36" s="16" t="s">
        <v>79</v>
      </c>
      <c r="C36" s="17" t="s">
        <v>80</v>
      </c>
      <c r="D36" s="19" t="s">
        <v>48</v>
      </c>
      <c r="E36" s="43"/>
      <c r="F36" s="59">
        <f t="shared" si="0"/>
        <v>0</v>
      </c>
      <c r="G36" s="43">
        <v>9.4551999999999996</v>
      </c>
      <c r="H36" s="43">
        <f t="shared" si="13"/>
        <v>10.40072</v>
      </c>
      <c r="I36" s="48">
        <f t="shared" si="14"/>
        <v>10.4</v>
      </c>
      <c r="J36" s="60">
        <v>85</v>
      </c>
      <c r="K36" s="11">
        <f t="shared" si="15"/>
        <v>0</v>
      </c>
    </row>
    <row r="37" spans="2:11" ht="30.6" thickBot="1">
      <c r="B37" s="16" t="s">
        <v>81</v>
      </c>
      <c r="C37" s="17" t="s">
        <v>82</v>
      </c>
      <c r="D37" s="19" t="s">
        <v>83</v>
      </c>
      <c r="E37" s="43"/>
      <c r="F37" s="59">
        <f t="shared" si="0"/>
        <v>0</v>
      </c>
      <c r="G37" s="43">
        <v>70</v>
      </c>
      <c r="H37" s="43">
        <f t="shared" si="13"/>
        <v>77</v>
      </c>
      <c r="I37" s="48">
        <f t="shared" si="14"/>
        <v>77</v>
      </c>
      <c r="J37" s="60">
        <v>154</v>
      </c>
      <c r="K37" s="11">
        <f t="shared" si="15"/>
        <v>0</v>
      </c>
    </row>
    <row r="38" spans="2:11" ht="30.6" thickBot="1">
      <c r="B38" s="16" t="s">
        <v>84</v>
      </c>
      <c r="C38" s="17" t="s">
        <v>82</v>
      </c>
      <c r="D38" s="19" t="s">
        <v>85</v>
      </c>
      <c r="E38" s="43"/>
      <c r="F38" s="59">
        <f t="shared" si="0"/>
        <v>0</v>
      </c>
      <c r="G38" s="43">
        <v>72</v>
      </c>
      <c r="H38" s="43">
        <f t="shared" si="13"/>
        <v>79.2</v>
      </c>
      <c r="I38" s="48">
        <f t="shared" si="14"/>
        <v>79.2</v>
      </c>
      <c r="J38" s="60">
        <v>7</v>
      </c>
      <c r="K38" s="11">
        <f t="shared" si="15"/>
        <v>0</v>
      </c>
    </row>
    <row r="39" spans="2:11" ht="30.6" thickBot="1">
      <c r="B39" s="16" t="s">
        <v>86</v>
      </c>
      <c r="C39" s="17" t="s">
        <v>82</v>
      </c>
      <c r="D39" s="19" t="s">
        <v>87</v>
      </c>
      <c r="E39" s="43"/>
      <c r="F39" s="59">
        <f t="shared" si="0"/>
        <v>0</v>
      </c>
      <c r="G39" s="43">
        <v>58.872399999999999</v>
      </c>
      <c r="H39" s="43">
        <f t="shared" si="13"/>
        <v>64.759640000000005</v>
      </c>
      <c r="I39" s="48">
        <f t="shared" si="14"/>
        <v>64.760000000000005</v>
      </c>
      <c r="J39" s="60">
        <v>0</v>
      </c>
      <c r="K39" s="11">
        <f t="shared" si="15"/>
        <v>0</v>
      </c>
    </row>
    <row r="40" spans="2:11" ht="30.6" thickBot="1">
      <c r="B40" s="16" t="s">
        <v>88</v>
      </c>
      <c r="C40" s="17" t="s">
        <v>82</v>
      </c>
      <c r="D40" s="19" t="s">
        <v>89</v>
      </c>
      <c r="E40" s="43"/>
      <c r="F40" s="59">
        <f t="shared" si="0"/>
        <v>0</v>
      </c>
      <c r="G40" s="43">
        <v>76.023200000000003</v>
      </c>
      <c r="H40" s="43">
        <f t="shared" si="13"/>
        <v>83.625520000000009</v>
      </c>
      <c r="I40" s="48">
        <f t="shared" si="14"/>
        <v>83.63</v>
      </c>
      <c r="J40" s="60">
        <v>12</v>
      </c>
      <c r="K40" s="11">
        <f t="shared" si="15"/>
        <v>0</v>
      </c>
    </row>
    <row r="41" spans="2:11" ht="30.6" thickBot="1">
      <c r="B41" s="16" t="s">
        <v>90</v>
      </c>
      <c r="C41" s="17" t="s">
        <v>82</v>
      </c>
      <c r="D41" s="19" t="s">
        <v>91</v>
      </c>
      <c r="E41" s="43"/>
      <c r="F41" s="59">
        <f t="shared" si="0"/>
        <v>0</v>
      </c>
      <c r="G41" s="43">
        <v>50.922399999999996</v>
      </c>
      <c r="H41" s="43">
        <f t="shared" si="13"/>
        <v>56.01464</v>
      </c>
      <c r="I41" s="48">
        <f t="shared" si="14"/>
        <v>56.01</v>
      </c>
      <c r="J41" s="60">
        <v>13</v>
      </c>
      <c r="K41" s="11">
        <f t="shared" si="15"/>
        <v>0</v>
      </c>
    </row>
    <row r="42" spans="2:11" ht="30.6" thickBot="1">
      <c r="B42" s="16" t="s">
        <v>92</v>
      </c>
      <c r="C42" s="17" t="s">
        <v>82</v>
      </c>
      <c r="D42" s="19" t="s">
        <v>93</v>
      </c>
      <c r="E42" s="43"/>
      <c r="F42" s="59">
        <f t="shared" si="0"/>
        <v>0</v>
      </c>
      <c r="G42" s="43">
        <v>50.922399999999996</v>
      </c>
      <c r="H42" s="43">
        <f t="shared" si="13"/>
        <v>56.01464</v>
      </c>
      <c r="I42" s="48">
        <f t="shared" si="14"/>
        <v>56.01</v>
      </c>
      <c r="J42" s="60">
        <v>0</v>
      </c>
      <c r="K42" s="11">
        <f t="shared" si="15"/>
        <v>0</v>
      </c>
    </row>
    <row r="43" spans="2:11" ht="30.6" thickBot="1">
      <c r="B43" s="16" t="s">
        <v>94</v>
      </c>
      <c r="C43" s="17" t="s">
        <v>95</v>
      </c>
      <c r="D43" s="19" t="s">
        <v>83</v>
      </c>
      <c r="E43" s="43"/>
      <c r="F43" s="59">
        <f t="shared" si="0"/>
        <v>0</v>
      </c>
      <c r="G43" s="43">
        <v>18</v>
      </c>
      <c r="H43" s="43">
        <f t="shared" si="13"/>
        <v>19.8</v>
      </c>
      <c r="I43" s="48">
        <f t="shared" si="14"/>
        <v>19.8</v>
      </c>
      <c r="J43" s="60">
        <v>0</v>
      </c>
      <c r="K43" s="11">
        <f t="shared" si="15"/>
        <v>0</v>
      </c>
    </row>
    <row r="44" spans="2:11" ht="30.6" thickBot="1">
      <c r="B44" s="16" t="s">
        <v>96</v>
      </c>
      <c r="C44" s="17" t="s">
        <v>95</v>
      </c>
      <c r="D44" s="19" t="s">
        <v>85</v>
      </c>
      <c r="E44" s="43"/>
      <c r="F44" s="59">
        <f t="shared" si="0"/>
        <v>0</v>
      </c>
      <c r="G44" s="43">
        <v>21.25</v>
      </c>
      <c r="H44" s="43">
        <f t="shared" si="13"/>
        <v>23.375000000000004</v>
      </c>
      <c r="I44" s="48">
        <f t="shared" si="14"/>
        <v>23.38</v>
      </c>
      <c r="J44" s="60">
        <v>144</v>
      </c>
      <c r="K44" s="11">
        <f t="shared" si="15"/>
        <v>0</v>
      </c>
    </row>
    <row r="45" spans="2:11" ht="30.6" thickBot="1">
      <c r="B45" s="16" t="s">
        <v>97</v>
      </c>
      <c r="C45" s="17" t="s">
        <v>95</v>
      </c>
      <c r="D45" s="19" t="s">
        <v>87</v>
      </c>
      <c r="E45" s="43"/>
      <c r="F45" s="59">
        <f t="shared" si="0"/>
        <v>0</v>
      </c>
      <c r="G45" s="43">
        <v>36.08</v>
      </c>
      <c r="H45" s="43">
        <f t="shared" si="13"/>
        <v>39.688000000000002</v>
      </c>
      <c r="I45" s="48">
        <f t="shared" si="14"/>
        <v>39.69</v>
      </c>
      <c r="J45" s="60">
        <v>0</v>
      </c>
      <c r="K45" s="11">
        <f t="shared" si="15"/>
        <v>0</v>
      </c>
    </row>
    <row r="46" spans="2:11" ht="30.6" thickBot="1">
      <c r="B46" s="16" t="s">
        <v>98</v>
      </c>
      <c r="C46" s="17" t="s">
        <v>95</v>
      </c>
      <c r="D46" s="19" t="s">
        <v>89</v>
      </c>
      <c r="E46" s="43"/>
      <c r="F46" s="59">
        <f t="shared" si="0"/>
        <v>0</v>
      </c>
      <c r="G46" s="43">
        <v>44.18</v>
      </c>
      <c r="H46" s="43">
        <f t="shared" si="13"/>
        <v>48.598000000000006</v>
      </c>
      <c r="I46" s="48">
        <f t="shared" si="14"/>
        <v>48.6</v>
      </c>
      <c r="J46" s="60">
        <v>0</v>
      </c>
      <c r="K46" s="11">
        <f t="shared" si="15"/>
        <v>0</v>
      </c>
    </row>
    <row r="47" spans="2:11" ht="30.6" thickBot="1">
      <c r="B47" s="16" t="s">
        <v>99</v>
      </c>
      <c r="C47" s="17" t="s">
        <v>95</v>
      </c>
      <c r="D47" s="19" t="s">
        <v>91</v>
      </c>
      <c r="E47" s="43"/>
      <c r="F47" s="59">
        <f t="shared" si="0"/>
        <v>0</v>
      </c>
      <c r="G47" s="43">
        <v>50.57</v>
      </c>
      <c r="H47" s="43">
        <f t="shared" si="13"/>
        <v>55.627000000000002</v>
      </c>
      <c r="I47" s="48">
        <f t="shared" si="14"/>
        <v>55.63</v>
      </c>
      <c r="J47" s="60">
        <v>0</v>
      </c>
      <c r="K47" s="11">
        <f t="shared" si="15"/>
        <v>0</v>
      </c>
    </row>
    <row r="48" spans="2:11" ht="30.6" thickBot="1">
      <c r="B48" s="16" t="s">
        <v>100</v>
      </c>
      <c r="C48" s="17" t="s">
        <v>95</v>
      </c>
      <c r="D48" s="19" t="s">
        <v>93</v>
      </c>
      <c r="E48" s="43"/>
      <c r="F48" s="59">
        <f t="shared" si="0"/>
        <v>0</v>
      </c>
      <c r="G48" s="43">
        <v>78.75</v>
      </c>
      <c r="H48" s="43">
        <f t="shared" si="13"/>
        <v>86.625</v>
      </c>
      <c r="I48" s="48">
        <f t="shared" si="14"/>
        <v>86.63</v>
      </c>
      <c r="J48" s="60">
        <v>0</v>
      </c>
      <c r="K48" s="11">
        <f t="shared" si="15"/>
        <v>0</v>
      </c>
    </row>
    <row r="49" spans="2:11" ht="15.6" thickBot="1">
      <c r="B49" s="16" t="s">
        <v>101</v>
      </c>
      <c r="C49" s="17" t="s">
        <v>102</v>
      </c>
      <c r="D49" s="19" t="s">
        <v>103</v>
      </c>
      <c r="E49" s="43"/>
      <c r="F49" s="59">
        <f t="shared" si="0"/>
        <v>0</v>
      </c>
      <c r="G49" s="43">
        <v>1.5688</v>
      </c>
      <c r="H49" s="43">
        <f t="shared" si="13"/>
        <v>1.7256800000000001</v>
      </c>
      <c r="I49" s="48">
        <f t="shared" si="14"/>
        <v>1.73</v>
      </c>
      <c r="J49" s="60">
        <v>90</v>
      </c>
      <c r="K49" s="11">
        <f t="shared" si="15"/>
        <v>0</v>
      </c>
    </row>
    <row r="50" spans="2:11" ht="15.6" thickBot="1">
      <c r="B50" s="16" t="s">
        <v>104</v>
      </c>
      <c r="C50" s="17" t="s">
        <v>102</v>
      </c>
      <c r="D50" s="19" t="s">
        <v>105</v>
      </c>
      <c r="E50" s="43"/>
      <c r="F50" s="59">
        <f t="shared" si="0"/>
        <v>0</v>
      </c>
      <c r="G50" s="43">
        <v>2</v>
      </c>
      <c r="H50" s="43">
        <f t="shared" si="13"/>
        <v>2.2000000000000002</v>
      </c>
      <c r="I50" s="48">
        <f t="shared" si="14"/>
        <v>2.2000000000000002</v>
      </c>
      <c r="J50" s="60">
        <v>569</v>
      </c>
      <c r="K50" s="11">
        <f t="shared" si="15"/>
        <v>0</v>
      </c>
    </row>
    <row r="51" spans="2:11" ht="15.6" thickBot="1">
      <c r="B51" s="16" t="s">
        <v>106</v>
      </c>
      <c r="C51" s="17" t="s">
        <v>102</v>
      </c>
      <c r="D51" s="19" t="s">
        <v>107</v>
      </c>
      <c r="E51" s="43"/>
      <c r="F51" s="59">
        <f t="shared" si="0"/>
        <v>0</v>
      </c>
      <c r="G51" s="43">
        <v>2.8</v>
      </c>
      <c r="H51" s="43">
        <f t="shared" si="13"/>
        <v>3.08</v>
      </c>
      <c r="I51" s="48">
        <f t="shared" si="14"/>
        <v>3.08</v>
      </c>
      <c r="J51" s="60">
        <v>148</v>
      </c>
      <c r="K51" s="11">
        <f t="shared" si="15"/>
        <v>0</v>
      </c>
    </row>
    <row r="52" spans="2:11" ht="15.6" thickBot="1">
      <c r="B52" s="26" t="s">
        <v>108</v>
      </c>
      <c r="C52" s="17" t="s">
        <v>109</v>
      </c>
      <c r="D52" s="19" t="s">
        <v>110</v>
      </c>
      <c r="E52" s="43"/>
      <c r="F52" s="59">
        <f t="shared" si="0"/>
        <v>0</v>
      </c>
      <c r="G52" s="43">
        <v>3.286</v>
      </c>
      <c r="H52" s="43">
        <f t="shared" si="13"/>
        <v>3.6146000000000003</v>
      </c>
      <c r="I52" s="48">
        <f t="shared" si="14"/>
        <v>3.61</v>
      </c>
      <c r="J52" s="60">
        <v>0</v>
      </c>
      <c r="K52" s="11">
        <f t="shared" si="15"/>
        <v>0</v>
      </c>
    </row>
    <row r="53" spans="2:11" ht="15.6" thickBot="1">
      <c r="B53" s="26" t="s">
        <v>111</v>
      </c>
      <c r="C53" s="17" t="s">
        <v>112</v>
      </c>
      <c r="D53" s="19" t="s">
        <v>113</v>
      </c>
      <c r="E53" s="43"/>
      <c r="F53" s="59">
        <f t="shared" si="0"/>
        <v>0</v>
      </c>
      <c r="G53" s="43">
        <v>2.9786000000000001</v>
      </c>
      <c r="H53" s="43">
        <f t="shared" si="13"/>
        <v>3.2764600000000006</v>
      </c>
      <c r="I53" s="48">
        <f t="shared" si="14"/>
        <v>3.28</v>
      </c>
      <c r="J53" s="60">
        <v>0</v>
      </c>
      <c r="K53" s="11">
        <f t="shared" si="15"/>
        <v>0</v>
      </c>
    </row>
    <row r="54" spans="2:11" ht="15.6" thickBot="1">
      <c r="B54" s="20" t="s">
        <v>114</v>
      </c>
      <c r="C54" s="21" t="s">
        <v>115</v>
      </c>
      <c r="D54" s="27" t="s">
        <v>110</v>
      </c>
      <c r="E54" s="44"/>
      <c r="F54" s="59">
        <f t="shared" si="0"/>
        <v>0</v>
      </c>
      <c r="G54" s="44">
        <v>10.440999999999999</v>
      </c>
      <c r="H54" s="43">
        <f t="shared" si="13"/>
        <v>11.485099999999999</v>
      </c>
      <c r="I54" s="48">
        <f t="shared" si="14"/>
        <v>11.49</v>
      </c>
      <c r="J54" s="61">
        <v>355</v>
      </c>
      <c r="K54" s="11">
        <f t="shared" si="15"/>
        <v>0</v>
      </c>
    </row>
    <row r="55" spans="2:11" ht="15" customHeight="1" thickBot="1">
      <c r="B55" s="71" t="s">
        <v>116</v>
      </c>
      <c r="C55" s="72"/>
      <c r="D55" s="73"/>
      <c r="E55" s="54"/>
      <c r="F55" s="54"/>
      <c r="G55" s="54"/>
      <c r="H55" s="54"/>
      <c r="I55" s="54"/>
      <c r="J55" s="54"/>
      <c r="K55" s="55"/>
    </row>
    <row r="56" spans="2:11" ht="15.6" thickBot="1">
      <c r="B56" s="16" t="s">
        <v>117</v>
      </c>
      <c r="C56" s="17" t="s">
        <v>118</v>
      </c>
      <c r="D56" s="19" t="s">
        <v>48</v>
      </c>
      <c r="E56" s="43"/>
      <c r="F56" s="59">
        <f t="shared" si="0"/>
        <v>0</v>
      </c>
      <c r="G56" s="43">
        <v>44.244399999999999</v>
      </c>
      <c r="H56" s="43">
        <f t="shared" ref="H56:H65" si="16">G56*$H$2</f>
        <v>48.668840000000003</v>
      </c>
      <c r="I56" s="48">
        <f t="shared" ref="I56:I65" si="17">ROUND(H56,2)</f>
        <v>48.67</v>
      </c>
      <c r="J56" s="60">
        <v>491</v>
      </c>
      <c r="K56" s="11">
        <f t="shared" ref="K56:K65" si="18">IF(E56&gt;I56,I56,E56)*J56</f>
        <v>0</v>
      </c>
    </row>
    <row r="57" spans="2:11" ht="15.6" thickBot="1">
      <c r="B57" s="16" t="s">
        <v>119</v>
      </c>
      <c r="C57" s="17" t="s">
        <v>120</v>
      </c>
      <c r="D57" s="19" t="s">
        <v>48</v>
      </c>
      <c r="E57" s="43"/>
      <c r="F57" s="59">
        <f t="shared" si="0"/>
        <v>0</v>
      </c>
      <c r="G57" s="43">
        <v>36.866799999999998</v>
      </c>
      <c r="H57" s="43">
        <f t="shared" si="16"/>
        <v>40.55348</v>
      </c>
      <c r="I57" s="48">
        <f t="shared" si="17"/>
        <v>40.549999999999997</v>
      </c>
      <c r="J57" s="60">
        <v>76</v>
      </c>
      <c r="K57" s="11">
        <f t="shared" si="18"/>
        <v>0</v>
      </c>
    </row>
    <row r="58" spans="2:11" ht="15.6" thickBot="1">
      <c r="B58" s="16" t="s">
        <v>121</v>
      </c>
      <c r="C58" s="17" t="s">
        <v>122</v>
      </c>
      <c r="D58" s="19" t="s">
        <v>48</v>
      </c>
      <c r="E58" s="43"/>
      <c r="F58" s="59">
        <f t="shared" si="0"/>
        <v>0</v>
      </c>
      <c r="G58" s="43">
        <v>32.064999999999998</v>
      </c>
      <c r="H58" s="43">
        <f t="shared" si="16"/>
        <v>35.271500000000003</v>
      </c>
      <c r="I58" s="48">
        <f t="shared" si="17"/>
        <v>35.270000000000003</v>
      </c>
      <c r="J58" s="60">
        <v>0</v>
      </c>
      <c r="K58" s="11">
        <f t="shared" si="18"/>
        <v>0</v>
      </c>
    </row>
    <row r="59" spans="2:11" ht="15.6" thickBot="1">
      <c r="B59" s="16" t="s">
        <v>123</v>
      </c>
      <c r="C59" s="17" t="s">
        <v>124</v>
      </c>
      <c r="D59" s="19" t="s">
        <v>48</v>
      </c>
      <c r="E59" s="43"/>
      <c r="F59" s="59">
        <f t="shared" si="0"/>
        <v>0</v>
      </c>
      <c r="G59" s="43">
        <v>4.3883999999999999</v>
      </c>
      <c r="H59" s="43">
        <f t="shared" si="16"/>
        <v>4.8272400000000006</v>
      </c>
      <c r="I59" s="48">
        <f t="shared" si="17"/>
        <v>4.83</v>
      </c>
      <c r="J59" s="60">
        <v>0</v>
      </c>
      <c r="K59" s="11">
        <f t="shared" si="18"/>
        <v>0</v>
      </c>
    </row>
    <row r="60" spans="2:11" ht="15.6" thickBot="1">
      <c r="B60" s="16" t="s">
        <v>125</v>
      </c>
      <c r="C60" s="17" t="s">
        <v>126</v>
      </c>
      <c r="D60" s="19" t="s">
        <v>48</v>
      </c>
      <c r="E60" s="43"/>
      <c r="F60" s="59">
        <f t="shared" si="0"/>
        <v>0</v>
      </c>
      <c r="G60" s="43">
        <v>13.059200000000001</v>
      </c>
      <c r="H60" s="43">
        <f t="shared" si="16"/>
        <v>14.365120000000001</v>
      </c>
      <c r="I60" s="48">
        <f t="shared" si="17"/>
        <v>14.37</v>
      </c>
      <c r="J60" s="60">
        <v>37</v>
      </c>
      <c r="K60" s="11">
        <f t="shared" si="18"/>
        <v>0</v>
      </c>
    </row>
    <row r="61" spans="2:11" ht="15.6" thickBot="1">
      <c r="B61" s="16" t="s">
        <v>127</v>
      </c>
      <c r="C61" s="17" t="s">
        <v>128</v>
      </c>
      <c r="D61" s="19" t="s">
        <v>48</v>
      </c>
      <c r="E61" s="43"/>
      <c r="F61" s="59">
        <f t="shared" si="0"/>
        <v>0</v>
      </c>
      <c r="G61" s="43">
        <v>39.643999999999998</v>
      </c>
      <c r="H61" s="43">
        <f t="shared" si="16"/>
        <v>43.608400000000003</v>
      </c>
      <c r="I61" s="48">
        <f t="shared" si="17"/>
        <v>43.61</v>
      </c>
      <c r="J61" s="60">
        <v>145</v>
      </c>
      <c r="K61" s="11">
        <f t="shared" si="18"/>
        <v>0</v>
      </c>
    </row>
    <row r="62" spans="2:11" ht="15.6" thickBot="1">
      <c r="B62" s="16" t="s">
        <v>129</v>
      </c>
      <c r="C62" s="17" t="s">
        <v>130</v>
      </c>
      <c r="D62" s="19" t="s">
        <v>48</v>
      </c>
      <c r="E62" s="43"/>
      <c r="F62" s="59">
        <f t="shared" si="0"/>
        <v>0</v>
      </c>
      <c r="G62" s="43">
        <v>40.555599999999998</v>
      </c>
      <c r="H62" s="43">
        <f t="shared" si="16"/>
        <v>44.611160000000005</v>
      </c>
      <c r="I62" s="48">
        <f t="shared" si="17"/>
        <v>44.61</v>
      </c>
      <c r="J62" s="60">
        <v>0</v>
      </c>
      <c r="K62" s="11">
        <f t="shared" si="18"/>
        <v>0</v>
      </c>
    </row>
    <row r="63" spans="2:11" ht="15.6" thickBot="1">
      <c r="B63" s="26" t="s">
        <v>131</v>
      </c>
      <c r="C63" s="19" t="s">
        <v>132</v>
      </c>
      <c r="D63" s="19" t="s">
        <v>48</v>
      </c>
      <c r="E63" s="43"/>
      <c r="F63" s="59">
        <f t="shared" si="0"/>
        <v>0</v>
      </c>
      <c r="G63" s="43">
        <v>14.013200000000001</v>
      </c>
      <c r="H63" s="43">
        <f t="shared" si="16"/>
        <v>15.414520000000003</v>
      </c>
      <c r="I63" s="48">
        <f t="shared" si="17"/>
        <v>15.41</v>
      </c>
      <c r="J63" s="60">
        <v>2</v>
      </c>
      <c r="K63" s="11">
        <f t="shared" si="18"/>
        <v>0</v>
      </c>
    </row>
    <row r="64" spans="2:11" ht="15.6" thickBot="1">
      <c r="B64" s="16" t="s">
        <v>133</v>
      </c>
      <c r="C64" s="17" t="s">
        <v>134</v>
      </c>
      <c r="D64" s="19" t="s">
        <v>48</v>
      </c>
      <c r="E64" s="43"/>
      <c r="F64" s="59">
        <f t="shared" si="0"/>
        <v>0</v>
      </c>
      <c r="G64" s="43">
        <v>0.78439999999999999</v>
      </c>
      <c r="H64" s="43">
        <f t="shared" si="16"/>
        <v>0.86284000000000005</v>
      </c>
      <c r="I64" s="48">
        <f t="shared" si="17"/>
        <v>0.86</v>
      </c>
      <c r="J64" s="60">
        <v>3</v>
      </c>
      <c r="K64" s="11">
        <f t="shared" si="18"/>
        <v>0</v>
      </c>
    </row>
    <row r="65" spans="2:11" ht="15.6" thickBot="1">
      <c r="B65" s="20" t="s">
        <v>135</v>
      </c>
      <c r="C65" s="21" t="s">
        <v>136</v>
      </c>
      <c r="D65" s="27" t="s">
        <v>48</v>
      </c>
      <c r="E65" s="44"/>
      <c r="F65" s="59">
        <f t="shared" si="0"/>
        <v>0</v>
      </c>
      <c r="G65" s="44">
        <v>40.555599999999998</v>
      </c>
      <c r="H65" s="43">
        <f t="shared" si="16"/>
        <v>44.611160000000005</v>
      </c>
      <c r="I65" s="48">
        <f t="shared" si="17"/>
        <v>44.61</v>
      </c>
      <c r="J65" s="61">
        <v>69</v>
      </c>
      <c r="K65" s="11">
        <f t="shared" si="18"/>
        <v>0</v>
      </c>
    </row>
    <row r="66" spans="2:11" ht="15" customHeight="1" thickBot="1">
      <c r="B66" s="71" t="s">
        <v>137</v>
      </c>
      <c r="C66" s="72"/>
      <c r="D66" s="73"/>
      <c r="E66" s="54"/>
      <c r="F66" s="54"/>
      <c r="G66" s="54"/>
      <c r="H66" s="54"/>
      <c r="I66" s="54"/>
      <c r="J66" s="54"/>
      <c r="K66" s="55"/>
    </row>
    <row r="67" spans="2:11" ht="15.6" thickBot="1">
      <c r="B67" s="16" t="s">
        <v>138</v>
      </c>
      <c r="C67" s="17" t="s">
        <v>139</v>
      </c>
      <c r="D67" s="19" t="s">
        <v>48</v>
      </c>
      <c r="E67" s="43"/>
      <c r="F67" s="59">
        <f t="shared" si="0"/>
        <v>0</v>
      </c>
      <c r="G67" s="43">
        <v>9.8686000000000007</v>
      </c>
      <c r="H67" s="43">
        <f t="shared" ref="H67:H69" si="19">G67*$H$2</f>
        <v>10.855460000000001</v>
      </c>
      <c r="I67" s="48">
        <f t="shared" ref="I67:I69" si="20">ROUND(H67,2)</f>
        <v>10.86</v>
      </c>
      <c r="J67" s="60">
        <v>34</v>
      </c>
      <c r="K67" s="11">
        <f t="shared" ref="K67:K69" si="21">IF(E67&gt;I67,I67,E67)*J67</f>
        <v>0</v>
      </c>
    </row>
    <row r="68" spans="2:11" ht="15.6" thickBot="1">
      <c r="B68" s="26" t="s">
        <v>140</v>
      </c>
      <c r="C68" s="19" t="s">
        <v>141</v>
      </c>
      <c r="D68" s="19" t="s">
        <v>48</v>
      </c>
      <c r="E68" s="43"/>
      <c r="F68" s="59">
        <f t="shared" si="0"/>
        <v>0</v>
      </c>
      <c r="G68" s="43">
        <v>3.9008000000000003</v>
      </c>
      <c r="H68" s="43">
        <f t="shared" si="19"/>
        <v>4.2908800000000005</v>
      </c>
      <c r="I68" s="48">
        <f t="shared" si="20"/>
        <v>4.29</v>
      </c>
      <c r="J68" s="60">
        <v>0</v>
      </c>
      <c r="K68" s="11">
        <f t="shared" si="21"/>
        <v>0</v>
      </c>
    </row>
    <row r="69" spans="2:11" ht="15.6" thickBot="1">
      <c r="B69" s="20" t="s">
        <v>142</v>
      </c>
      <c r="C69" s="21" t="s">
        <v>143</v>
      </c>
      <c r="D69" s="27" t="s">
        <v>48</v>
      </c>
      <c r="E69" s="44"/>
      <c r="F69" s="59">
        <f t="shared" si="0"/>
        <v>0</v>
      </c>
      <c r="G69" s="44">
        <v>8.0559999999999992</v>
      </c>
      <c r="H69" s="43">
        <f t="shared" si="19"/>
        <v>8.8615999999999993</v>
      </c>
      <c r="I69" s="48">
        <f t="shared" si="20"/>
        <v>8.86</v>
      </c>
      <c r="J69" s="61">
        <v>19</v>
      </c>
      <c r="K69" s="11">
        <f t="shared" si="21"/>
        <v>0</v>
      </c>
    </row>
    <row r="70" spans="2:11" ht="15" customHeight="1" thickBot="1">
      <c r="B70" s="71" t="s">
        <v>144</v>
      </c>
      <c r="C70" s="72"/>
      <c r="D70" s="55"/>
      <c r="E70" s="54"/>
      <c r="F70" s="54"/>
      <c r="G70" s="54"/>
      <c r="H70" s="54"/>
      <c r="I70" s="54"/>
      <c r="J70" s="54"/>
      <c r="K70" s="55"/>
    </row>
    <row r="71" spans="2:11" ht="15.6" thickBot="1">
      <c r="B71" s="16" t="s">
        <v>145</v>
      </c>
      <c r="C71" s="17" t="s">
        <v>146</v>
      </c>
      <c r="D71" s="19" t="s">
        <v>48</v>
      </c>
      <c r="E71" s="43"/>
      <c r="F71" s="59">
        <f t="shared" si="0"/>
        <v>0</v>
      </c>
      <c r="G71" s="43">
        <v>78</v>
      </c>
      <c r="H71" s="43">
        <f t="shared" ref="H71:H88" si="22">G71*$H$2</f>
        <v>85.800000000000011</v>
      </c>
      <c r="I71" s="48">
        <f t="shared" ref="I71:I88" si="23">ROUND(H71,2)</f>
        <v>85.8</v>
      </c>
      <c r="J71" s="60">
        <v>71</v>
      </c>
      <c r="K71" s="11">
        <f t="shared" ref="K71:K88" si="24">IF(E71&gt;I71,I71,E71)*J71</f>
        <v>0</v>
      </c>
    </row>
    <row r="72" spans="2:11" ht="15.6" thickBot="1">
      <c r="B72" s="16" t="s">
        <v>147</v>
      </c>
      <c r="C72" s="17" t="s">
        <v>148</v>
      </c>
      <c r="D72" s="19" t="s">
        <v>48</v>
      </c>
      <c r="E72" s="43"/>
      <c r="F72" s="59">
        <f t="shared" ref="F72:F88" si="25">IF(E72&gt;I72,I72,E72)</f>
        <v>0</v>
      </c>
      <c r="G72" s="43">
        <v>35.965800000000002</v>
      </c>
      <c r="H72" s="43">
        <f t="shared" si="22"/>
        <v>39.562380000000005</v>
      </c>
      <c r="I72" s="48">
        <f t="shared" si="23"/>
        <v>39.56</v>
      </c>
      <c r="J72" s="60">
        <v>165</v>
      </c>
      <c r="K72" s="11">
        <f t="shared" si="24"/>
        <v>0</v>
      </c>
    </row>
    <row r="73" spans="2:11" ht="15.6" thickBot="1">
      <c r="B73" s="16" t="s">
        <v>149</v>
      </c>
      <c r="C73" s="17" t="s">
        <v>150</v>
      </c>
      <c r="D73" s="19" t="s">
        <v>48</v>
      </c>
      <c r="E73" s="43"/>
      <c r="F73" s="59">
        <f t="shared" si="25"/>
        <v>0</v>
      </c>
      <c r="G73" s="43">
        <v>160</v>
      </c>
      <c r="H73" s="43">
        <f t="shared" si="22"/>
        <v>176</v>
      </c>
      <c r="I73" s="48">
        <f t="shared" si="23"/>
        <v>176</v>
      </c>
      <c r="J73" s="60">
        <v>130</v>
      </c>
      <c r="K73" s="11">
        <f t="shared" si="24"/>
        <v>0</v>
      </c>
    </row>
    <row r="74" spans="2:11" ht="15.6" thickBot="1">
      <c r="B74" s="16" t="s">
        <v>151</v>
      </c>
      <c r="C74" s="17" t="s">
        <v>152</v>
      </c>
      <c r="D74" s="19" t="s">
        <v>48</v>
      </c>
      <c r="E74" s="43"/>
      <c r="F74" s="59">
        <f t="shared" si="25"/>
        <v>0</v>
      </c>
      <c r="G74" s="43">
        <v>10.631799999999998</v>
      </c>
      <c r="H74" s="43">
        <f t="shared" si="22"/>
        <v>11.694979999999999</v>
      </c>
      <c r="I74" s="48">
        <f t="shared" si="23"/>
        <v>11.69</v>
      </c>
      <c r="J74" s="60">
        <v>698</v>
      </c>
      <c r="K74" s="11">
        <f t="shared" si="24"/>
        <v>0</v>
      </c>
    </row>
    <row r="75" spans="2:11" ht="30.6" thickBot="1">
      <c r="B75" s="16" t="s">
        <v>153</v>
      </c>
      <c r="C75" s="17" t="s">
        <v>154</v>
      </c>
      <c r="D75" s="17" t="s">
        <v>155</v>
      </c>
      <c r="E75" s="43"/>
      <c r="F75" s="59">
        <f t="shared" si="25"/>
        <v>0</v>
      </c>
      <c r="G75" s="43">
        <v>120.3736</v>
      </c>
      <c r="H75" s="43">
        <f t="shared" si="22"/>
        <v>132.41096000000002</v>
      </c>
      <c r="I75" s="48">
        <f t="shared" si="23"/>
        <v>132.41</v>
      </c>
      <c r="J75" s="60">
        <v>549</v>
      </c>
      <c r="K75" s="11">
        <f t="shared" si="24"/>
        <v>0</v>
      </c>
    </row>
    <row r="76" spans="2:11" ht="15.6" thickBot="1">
      <c r="B76" s="16" t="s">
        <v>156</v>
      </c>
      <c r="C76" s="17" t="s">
        <v>157</v>
      </c>
      <c r="D76" s="17" t="s">
        <v>158</v>
      </c>
      <c r="E76" s="43"/>
      <c r="F76" s="59">
        <f t="shared" si="25"/>
        <v>0</v>
      </c>
      <c r="G76" s="43">
        <v>20.5534</v>
      </c>
      <c r="H76" s="43">
        <f t="shared" si="22"/>
        <v>22.608740000000001</v>
      </c>
      <c r="I76" s="48">
        <f t="shared" si="23"/>
        <v>22.61</v>
      </c>
      <c r="J76" s="60">
        <v>44</v>
      </c>
      <c r="K76" s="11">
        <f t="shared" si="24"/>
        <v>0</v>
      </c>
    </row>
    <row r="77" spans="2:11" ht="30.6" thickBot="1">
      <c r="B77" s="16" t="s">
        <v>159</v>
      </c>
      <c r="C77" s="28" t="s">
        <v>160</v>
      </c>
      <c r="D77" s="17" t="s">
        <v>155</v>
      </c>
      <c r="E77" s="43"/>
      <c r="F77" s="59">
        <f t="shared" si="25"/>
        <v>0</v>
      </c>
      <c r="G77" s="43">
        <v>93.258800000000008</v>
      </c>
      <c r="H77" s="43">
        <f t="shared" si="22"/>
        <v>102.58468000000002</v>
      </c>
      <c r="I77" s="48">
        <f t="shared" si="23"/>
        <v>102.58</v>
      </c>
      <c r="J77" s="60">
        <v>0</v>
      </c>
      <c r="K77" s="11">
        <f t="shared" si="24"/>
        <v>0</v>
      </c>
    </row>
    <row r="78" spans="2:11" ht="30.6" thickBot="1">
      <c r="B78" s="16" t="s">
        <v>161</v>
      </c>
      <c r="C78" s="28" t="s">
        <v>162</v>
      </c>
      <c r="D78" s="17" t="s">
        <v>155</v>
      </c>
      <c r="E78" s="43"/>
      <c r="F78" s="59">
        <f t="shared" si="25"/>
        <v>0</v>
      </c>
      <c r="G78" s="43">
        <v>79.160800000000009</v>
      </c>
      <c r="H78" s="43">
        <f t="shared" si="22"/>
        <v>87.076880000000017</v>
      </c>
      <c r="I78" s="48">
        <f t="shared" si="23"/>
        <v>87.08</v>
      </c>
      <c r="J78" s="60">
        <v>482</v>
      </c>
      <c r="K78" s="11">
        <f t="shared" si="24"/>
        <v>0</v>
      </c>
    </row>
    <row r="79" spans="2:11" ht="15.6" thickBot="1">
      <c r="B79" s="16" t="s">
        <v>163</v>
      </c>
      <c r="C79" s="17" t="s">
        <v>164</v>
      </c>
      <c r="D79" s="19" t="s">
        <v>48</v>
      </c>
      <c r="E79" s="43"/>
      <c r="F79" s="59">
        <f t="shared" si="25"/>
        <v>0</v>
      </c>
      <c r="G79" s="43">
        <v>3.4555999999999996</v>
      </c>
      <c r="H79" s="43">
        <f t="shared" si="22"/>
        <v>3.8011599999999999</v>
      </c>
      <c r="I79" s="48">
        <f t="shared" si="23"/>
        <v>3.8</v>
      </c>
      <c r="J79" s="60">
        <v>20</v>
      </c>
      <c r="K79" s="11">
        <f t="shared" si="24"/>
        <v>0</v>
      </c>
    </row>
    <row r="80" spans="2:11" ht="15.6" thickBot="1">
      <c r="B80" s="16" t="s">
        <v>165</v>
      </c>
      <c r="C80" s="17" t="s">
        <v>166</v>
      </c>
      <c r="D80" s="17" t="s">
        <v>167</v>
      </c>
      <c r="E80" s="43"/>
      <c r="F80" s="59">
        <f t="shared" si="25"/>
        <v>0</v>
      </c>
      <c r="G80" s="43">
        <v>53.106000000000002</v>
      </c>
      <c r="H80" s="43">
        <f t="shared" si="22"/>
        <v>58.41660000000001</v>
      </c>
      <c r="I80" s="48">
        <f t="shared" si="23"/>
        <v>58.42</v>
      </c>
      <c r="J80" s="60">
        <v>24</v>
      </c>
      <c r="K80" s="11">
        <f t="shared" si="24"/>
        <v>0</v>
      </c>
    </row>
    <row r="81" spans="2:11" ht="15.6" thickBot="1">
      <c r="B81" s="16" t="s">
        <v>168</v>
      </c>
      <c r="C81" s="17" t="s">
        <v>169</v>
      </c>
      <c r="D81" s="19" t="s">
        <v>48</v>
      </c>
      <c r="E81" s="43"/>
      <c r="F81" s="59">
        <f t="shared" si="25"/>
        <v>0</v>
      </c>
      <c r="G81" s="43">
        <v>8.109</v>
      </c>
      <c r="H81" s="43">
        <f t="shared" si="22"/>
        <v>8.9199000000000002</v>
      </c>
      <c r="I81" s="48">
        <f t="shared" si="23"/>
        <v>8.92</v>
      </c>
      <c r="J81" s="60">
        <v>0</v>
      </c>
      <c r="K81" s="11">
        <f t="shared" si="24"/>
        <v>0</v>
      </c>
    </row>
    <row r="82" spans="2:11" ht="15.6" thickBot="1">
      <c r="B82" s="16" t="s">
        <v>170</v>
      </c>
      <c r="C82" s="17" t="s">
        <v>171</v>
      </c>
      <c r="D82" s="17" t="s">
        <v>172</v>
      </c>
      <c r="E82" s="43"/>
      <c r="F82" s="59">
        <f t="shared" si="25"/>
        <v>0</v>
      </c>
      <c r="G82" s="43">
        <v>33.084099999999999</v>
      </c>
      <c r="H82" s="43">
        <f t="shared" si="22"/>
        <v>36.392510000000001</v>
      </c>
      <c r="I82" s="48">
        <f t="shared" si="23"/>
        <v>36.39</v>
      </c>
      <c r="J82" s="60">
        <v>72</v>
      </c>
      <c r="K82" s="11">
        <f t="shared" si="24"/>
        <v>0</v>
      </c>
    </row>
    <row r="83" spans="2:11" ht="30.6" thickBot="1">
      <c r="B83" s="16" t="s">
        <v>173</v>
      </c>
      <c r="C83" s="17" t="s">
        <v>174</v>
      </c>
      <c r="D83" s="17" t="s">
        <v>175</v>
      </c>
      <c r="E83" s="43"/>
      <c r="F83" s="59">
        <f t="shared" si="25"/>
        <v>0</v>
      </c>
      <c r="G83" s="43">
        <v>55.64</v>
      </c>
      <c r="H83" s="43">
        <f t="shared" si="22"/>
        <v>61.204000000000008</v>
      </c>
      <c r="I83" s="48">
        <f t="shared" si="23"/>
        <v>61.2</v>
      </c>
      <c r="J83" s="60">
        <v>72</v>
      </c>
      <c r="K83" s="11">
        <f t="shared" si="24"/>
        <v>0</v>
      </c>
    </row>
    <row r="84" spans="2:11" ht="30.6" thickBot="1">
      <c r="B84" s="16" t="s">
        <v>176</v>
      </c>
      <c r="C84" s="17" t="s">
        <v>177</v>
      </c>
      <c r="D84" s="17" t="s">
        <v>158</v>
      </c>
      <c r="E84" s="43"/>
      <c r="F84" s="59">
        <f t="shared" si="25"/>
        <v>0</v>
      </c>
      <c r="G84" s="43">
        <v>26.5</v>
      </c>
      <c r="H84" s="43">
        <f t="shared" si="22"/>
        <v>29.150000000000002</v>
      </c>
      <c r="I84" s="48">
        <f t="shared" si="23"/>
        <v>29.15</v>
      </c>
      <c r="J84" s="60">
        <v>84</v>
      </c>
      <c r="K84" s="11">
        <f t="shared" si="24"/>
        <v>0</v>
      </c>
    </row>
    <row r="85" spans="2:11" ht="15.6" thickBot="1">
      <c r="B85" s="16" t="s">
        <v>178</v>
      </c>
      <c r="C85" s="17" t="s">
        <v>179</v>
      </c>
      <c r="D85" s="19" t="s">
        <v>48</v>
      </c>
      <c r="E85" s="43"/>
      <c r="F85" s="59">
        <f t="shared" si="25"/>
        <v>0</v>
      </c>
      <c r="G85" s="43">
        <v>9.9428000000000001</v>
      </c>
      <c r="H85" s="43">
        <f t="shared" si="22"/>
        <v>10.937080000000002</v>
      </c>
      <c r="I85" s="48">
        <f t="shared" si="23"/>
        <v>10.94</v>
      </c>
      <c r="J85" s="60">
        <v>139</v>
      </c>
      <c r="K85" s="11">
        <f t="shared" si="24"/>
        <v>0</v>
      </c>
    </row>
    <row r="86" spans="2:11" ht="15.6" thickBot="1">
      <c r="B86" s="16" t="s">
        <v>180</v>
      </c>
      <c r="C86" s="17" t="s">
        <v>181</v>
      </c>
      <c r="D86" s="19" t="s">
        <v>48</v>
      </c>
      <c r="E86" s="43"/>
      <c r="F86" s="59">
        <f t="shared" si="25"/>
        <v>0</v>
      </c>
      <c r="G86" s="43">
        <v>220</v>
      </c>
      <c r="H86" s="43">
        <f t="shared" si="22"/>
        <v>242.00000000000003</v>
      </c>
      <c r="I86" s="48">
        <f t="shared" si="23"/>
        <v>242</v>
      </c>
      <c r="J86" s="60">
        <v>102</v>
      </c>
      <c r="K86" s="11">
        <f t="shared" si="24"/>
        <v>0</v>
      </c>
    </row>
    <row r="87" spans="2:11" ht="15.6" thickBot="1">
      <c r="B87" s="16" t="s">
        <v>182</v>
      </c>
      <c r="C87" s="17" t="s">
        <v>183</v>
      </c>
      <c r="D87" s="19" t="s">
        <v>48</v>
      </c>
      <c r="E87" s="43"/>
      <c r="F87" s="59">
        <f t="shared" si="25"/>
        <v>0</v>
      </c>
      <c r="G87" s="43">
        <v>30</v>
      </c>
      <c r="H87" s="43">
        <f t="shared" si="22"/>
        <v>33</v>
      </c>
      <c r="I87" s="48">
        <f t="shared" si="23"/>
        <v>33</v>
      </c>
      <c r="J87" s="60">
        <v>0</v>
      </c>
      <c r="K87" s="11">
        <f t="shared" si="24"/>
        <v>0</v>
      </c>
    </row>
    <row r="88" spans="2:11" ht="15.6" thickBot="1">
      <c r="B88" s="16" t="s">
        <v>184</v>
      </c>
      <c r="C88" s="17" t="s">
        <v>185</v>
      </c>
      <c r="D88" s="19" t="s">
        <v>48</v>
      </c>
      <c r="E88" s="43"/>
      <c r="F88" s="59">
        <f t="shared" si="25"/>
        <v>0</v>
      </c>
      <c r="G88" s="43">
        <v>17.18</v>
      </c>
      <c r="H88" s="43">
        <f t="shared" si="22"/>
        <v>18.898</v>
      </c>
      <c r="I88" s="48">
        <f t="shared" si="23"/>
        <v>18.899999999999999</v>
      </c>
      <c r="J88" s="60">
        <v>0</v>
      </c>
      <c r="K88" s="11">
        <f t="shared" si="24"/>
        <v>0</v>
      </c>
    </row>
    <row r="89" spans="2:11" ht="16.2" thickBot="1">
      <c r="B89" s="29"/>
      <c r="C89" s="30"/>
      <c r="D89" s="30"/>
      <c r="E89" s="31"/>
      <c r="F89" s="31"/>
      <c r="G89" s="31"/>
      <c r="H89" s="31"/>
      <c r="I89" s="31"/>
      <c r="J89" s="32"/>
      <c r="K89" s="33"/>
    </row>
    <row r="90" spans="2:11" ht="18.75" customHeight="1" thickBot="1">
      <c r="B90" s="74" t="s">
        <v>186</v>
      </c>
      <c r="C90" s="75"/>
      <c r="D90" s="76"/>
      <c r="E90" s="56"/>
      <c r="F90" s="56"/>
      <c r="G90" s="56"/>
      <c r="H90" s="56"/>
      <c r="I90" s="56"/>
      <c r="J90" s="56"/>
      <c r="K90" s="57"/>
    </row>
    <row r="91" spans="2:11" ht="15.6" thickBot="1">
      <c r="B91" s="16" t="s">
        <v>187</v>
      </c>
      <c r="C91" s="17" t="s">
        <v>188</v>
      </c>
      <c r="D91" s="34" t="s">
        <v>189</v>
      </c>
      <c r="E91" s="43"/>
      <c r="F91" s="59">
        <f t="shared" ref="F91:F100" si="26">IF(E91&gt;I91,I91,E91)</f>
        <v>0</v>
      </c>
      <c r="G91" s="43">
        <v>10.631799999999998</v>
      </c>
      <c r="H91" s="43">
        <f t="shared" ref="H91:H100" si="27">G91*$H$2</f>
        <v>11.694979999999999</v>
      </c>
      <c r="I91" s="48">
        <f t="shared" ref="I91:I100" si="28">ROUND(H91,2)</f>
        <v>11.69</v>
      </c>
      <c r="J91" s="60">
        <v>0</v>
      </c>
      <c r="K91" s="11">
        <f t="shared" ref="K91:K100" si="29">IF(E91&gt;I91,I91,E91)*J91</f>
        <v>0</v>
      </c>
    </row>
    <row r="92" spans="2:11" ht="15.6" thickBot="1">
      <c r="B92" s="16" t="s">
        <v>190</v>
      </c>
      <c r="C92" s="17" t="s">
        <v>191</v>
      </c>
      <c r="D92" s="34" t="s">
        <v>192</v>
      </c>
      <c r="E92" s="43"/>
      <c r="F92" s="59">
        <f t="shared" si="26"/>
        <v>0</v>
      </c>
      <c r="G92" s="43">
        <v>4.0598000000000001</v>
      </c>
      <c r="H92" s="43">
        <f t="shared" si="27"/>
        <v>4.4657800000000005</v>
      </c>
      <c r="I92" s="48">
        <f t="shared" si="28"/>
        <v>4.47</v>
      </c>
      <c r="J92" s="60">
        <v>0</v>
      </c>
      <c r="K92" s="11">
        <f t="shared" si="29"/>
        <v>0</v>
      </c>
    </row>
    <row r="93" spans="2:11" ht="15.6" thickBot="1">
      <c r="B93" s="16" t="s">
        <v>193</v>
      </c>
      <c r="C93" s="17" t="s">
        <v>194</v>
      </c>
      <c r="D93" s="19" t="s">
        <v>48</v>
      </c>
      <c r="E93" s="43"/>
      <c r="F93" s="59">
        <f t="shared" si="26"/>
        <v>0</v>
      </c>
      <c r="G93" s="43">
        <v>10.199999999999999</v>
      </c>
      <c r="H93" s="43">
        <f t="shared" si="27"/>
        <v>11.22</v>
      </c>
      <c r="I93" s="48">
        <f t="shared" si="28"/>
        <v>11.22</v>
      </c>
      <c r="J93" s="60">
        <v>0</v>
      </c>
      <c r="K93" s="11">
        <f t="shared" si="29"/>
        <v>0</v>
      </c>
    </row>
    <row r="94" spans="2:11" ht="15.6" thickBot="1">
      <c r="B94" s="16" t="s">
        <v>195</v>
      </c>
      <c r="C94" s="17" t="s">
        <v>196</v>
      </c>
      <c r="D94" s="35" t="s">
        <v>158</v>
      </c>
      <c r="E94" s="43"/>
      <c r="F94" s="59">
        <f t="shared" si="26"/>
        <v>0</v>
      </c>
      <c r="G94" s="43">
        <v>19.514600000000002</v>
      </c>
      <c r="H94" s="43">
        <f t="shared" si="27"/>
        <v>21.466060000000002</v>
      </c>
      <c r="I94" s="48">
        <f t="shared" si="28"/>
        <v>21.47</v>
      </c>
      <c r="J94" s="60">
        <v>0</v>
      </c>
      <c r="K94" s="11">
        <f t="shared" si="29"/>
        <v>0</v>
      </c>
    </row>
    <row r="95" spans="2:11" ht="15.6" thickBot="1">
      <c r="B95" s="16" t="s">
        <v>197</v>
      </c>
      <c r="C95" s="17" t="s">
        <v>198</v>
      </c>
      <c r="D95" s="34" t="s">
        <v>158</v>
      </c>
      <c r="E95" s="43"/>
      <c r="F95" s="59">
        <f t="shared" si="26"/>
        <v>0</v>
      </c>
      <c r="G95" s="43">
        <v>4.1975999999999996</v>
      </c>
      <c r="H95" s="43">
        <f t="shared" si="27"/>
        <v>4.6173599999999997</v>
      </c>
      <c r="I95" s="48">
        <f t="shared" si="28"/>
        <v>4.62</v>
      </c>
      <c r="J95" s="60">
        <v>0</v>
      </c>
      <c r="K95" s="11">
        <f t="shared" si="29"/>
        <v>0</v>
      </c>
    </row>
    <row r="96" spans="2:11" ht="15.6" thickBot="1">
      <c r="B96" s="16" t="s">
        <v>199</v>
      </c>
      <c r="C96" s="17" t="s">
        <v>200</v>
      </c>
      <c r="D96" s="34" t="s">
        <v>158</v>
      </c>
      <c r="E96" s="43"/>
      <c r="F96" s="59">
        <f t="shared" si="26"/>
        <v>0</v>
      </c>
      <c r="G96" s="43">
        <v>5.9042000000000003</v>
      </c>
      <c r="H96" s="43">
        <f t="shared" si="27"/>
        <v>6.4946200000000012</v>
      </c>
      <c r="I96" s="48">
        <f t="shared" si="28"/>
        <v>6.49</v>
      </c>
      <c r="J96" s="60">
        <v>0</v>
      </c>
      <c r="K96" s="11">
        <f t="shared" si="29"/>
        <v>0</v>
      </c>
    </row>
    <row r="97" spans="2:11" ht="15.6" thickBot="1">
      <c r="B97" s="16" t="s">
        <v>201</v>
      </c>
      <c r="C97" s="17" t="s">
        <v>202</v>
      </c>
      <c r="D97" s="35" t="s">
        <v>158</v>
      </c>
      <c r="E97" s="43"/>
      <c r="F97" s="59">
        <f t="shared" si="26"/>
        <v>0</v>
      </c>
      <c r="G97" s="43">
        <v>16.048400000000001</v>
      </c>
      <c r="H97" s="43">
        <f t="shared" si="27"/>
        <v>17.653240000000004</v>
      </c>
      <c r="I97" s="48">
        <f t="shared" si="28"/>
        <v>17.649999999999999</v>
      </c>
      <c r="J97" s="60">
        <v>0</v>
      </c>
      <c r="K97" s="11">
        <f t="shared" si="29"/>
        <v>0</v>
      </c>
    </row>
    <row r="98" spans="2:11" ht="15.6" thickBot="1">
      <c r="B98" s="16" t="s">
        <v>203</v>
      </c>
      <c r="C98" s="17" t="s">
        <v>204</v>
      </c>
      <c r="D98" s="34" t="s">
        <v>205</v>
      </c>
      <c r="E98" s="43"/>
      <c r="F98" s="59">
        <f t="shared" si="26"/>
        <v>0</v>
      </c>
      <c r="G98" s="43">
        <v>12.5398</v>
      </c>
      <c r="H98" s="43">
        <f t="shared" si="27"/>
        <v>13.79378</v>
      </c>
      <c r="I98" s="48">
        <f t="shared" si="28"/>
        <v>13.79</v>
      </c>
      <c r="J98" s="60">
        <v>0</v>
      </c>
      <c r="K98" s="11">
        <f t="shared" si="29"/>
        <v>0</v>
      </c>
    </row>
    <row r="99" spans="2:11" ht="15.6" thickBot="1">
      <c r="B99" s="16" t="s">
        <v>206</v>
      </c>
      <c r="C99" s="17" t="s">
        <v>207</v>
      </c>
      <c r="D99" s="19" t="s">
        <v>48</v>
      </c>
      <c r="E99" s="43"/>
      <c r="F99" s="59">
        <f t="shared" si="26"/>
        <v>0</v>
      </c>
      <c r="G99" s="43">
        <v>15.136799999999999</v>
      </c>
      <c r="H99" s="43">
        <f t="shared" si="27"/>
        <v>16.650480000000002</v>
      </c>
      <c r="I99" s="48">
        <f t="shared" si="28"/>
        <v>16.649999999999999</v>
      </c>
      <c r="J99" s="60">
        <v>0</v>
      </c>
      <c r="K99" s="11">
        <f t="shared" si="29"/>
        <v>0</v>
      </c>
    </row>
    <row r="100" spans="2:11" ht="15.6" thickBot="1">
      <c r="B100" s="16" t="s">
        <v>208</v>
      </c>
      <c r="C100" s="17" t="s">
        <v>209</v>
      </c>
      <c r="D100" s="19" t="s">
        <v>210</v>
      </c>
      <c r="E100" s="43"/>
      <c r="F100" s="59">
        <f t="shared" si="26"/>
        <v>0</v>
      </c>
      <c r="G100" s="43">
        <v>27.718999999999998</v>
      </c>
      <c r="H100" s="43">
        <f t="shared" si="27"/>
        <v>30.4909</v>
      </c>
      <c r="I100" s="48">
        <f t="shared" si="28"/>
        <v>30.49</v>
      </c>
      <c r="J100" s="60">
        <v>0</v>
      </c>
      <c r="K100" s="11">
        <f t="shared" si="29"/>
        <v>0</v>
      </c>
    </row>
    <row r="101" spans="2:11" ht="16.2" thickBot="1">
      <c r="B101" s="29"/>
      <c r="C101" s="30"/>
      <c r="D101" s="30"/>
      <c r="E101" s="31"/>
      <c r="F101" s="31"/>
      <c r="G101" s="31"/>
      <c r="H101" s="31"/>
      <c r="I101" s="31"/>
      <c r="J101" s="32"/>
      <c r="K101" s="33"/>
    </row>
    <row r="102" spans="2:11" ht="18" customHeight="1" thickBot="1">
      <c r="B102" s="74" t="s">
        <v>211</v>
      </c>
      <c r="C102" s="75"/>
      <c r="D102" s="76"/>
      <c r="E102" s="56"/>
      <c r="F102" s="56"/>
      <c r="G102" s="56"/>
      <c r="H102" s="56"/>
      <c r="I102" s="56"/>
      <c r="J102" s="56"/>
      <c r="K102" s="57"/>
    </row>
    <row r="103" spans="2:11" ht="15.6" thickBot="1">
      <c r="B103" s="16" t="s">
        <v>212</v>
      </c>
      <c r="C103" s="17" t="s">
        <v>213</v>
      </c>
      <c r="D103" s="19" t="s">
        <v>214</v>
      </c>
      <c r="E103" s="43"/>
      <c r="F103" s="59">
        <f t="shared" ref="F103:F145" si="30">IF(E103&gt;I103,I103,E103)</f>
        <v>0</v>
      </c>
      <c r="G103" s="43">
        <v>505.7</v>
      </c>
      <c r="H103" s="43">
        <f t="shared" ref="H103:H145" si="31">G103*$H$2</f>
        <v>556.27</v>
      </c>
      <c r="I103" s="48">
        <f t="shared" ref="I103:I145" si="32">ROUND(H103,2)</f>
        <v>556.27</v>
      </c>
      <c r="J103" s="60">
        <v>6</v>
      </c>
      <c r="K103" s="11">
        <f t="shared" ref="K103:K145" si="33">IF(E103&gt;I103,I103,E103)*J103</f>
        <v>0</v>
      </c>
    </row>
    <row r="104" spans="2:11" ht="15.6" thickBot="1">
      <c r="B104" s="16" t="s">
        <v>215</v>
      </c>
      <c r="C104" s="17" t="s">
        <v>213</v>
      </c>
      <c r="D104" s="19" t="s">
        <v>216</v>
      </c>
      <c r="E104" s="43"/>
      <c r="F104" s="59">
        <f t="shared" si="30"/>
        <v>0</v>
      </c>
      <c r="G104" s="43">
        <v>88.223800000000011</v>
      </c>
      <c r="H104" s="43">
        <f t="shared" si="31"/>
        <v>97.046180000000021</v>
      </c>
      <c r="I104" s="48">
        <f t="shared" si="32"/>
        <v>97.05</v>
      </c>
      <c r="J104" s="60">
        <v>0</v>
      </c>
      <c r="K104" s="11">
        <f t="shared" si="33"/>
        <v>0</v>
      </c>
    </row>
    <row r="105" spans="2:11" ht="15.6" thickBot="1">
      <c r="B105" s="16" t="s">
        <v>217</v>
      </c>
      <c r="C105" s="17" t="s">
        <v>213</v>
      </c>
      <c r="D105" s="19" t="s">
        <v>218</v>
      </c>
      <c r="E105" s="43"/>
      <c r="F105" s="59">
        <f t="shared" si="30"/>
        <v>0</v>
      </c>
      <c r="G105" s="43">
        <v>640</v>
      </c>
      <c r="H105" s="43">
        <f t="shared" si="31"/>
        <v>704</v>
      </c>
      <c r="I105" s="48">
        <f t="shared" si="32"/>
        <v>704</v>
      </c>
      <c r="J105" s="60">
        <v>0</v>
      </c>
      <c r="K105" s="11">
        <f t="shared" si="33"/>
        <v>0</v>
      </c>
    </row>
    <row r="106" spans="2:11" ht="15.6" thickBot="1">
      <c r="B106" s="16" t="s">
        <v>219</v>
      </c>
      <c r="C106" s="17" t="s">
        <v>213</v>
      </c>
      <c r="D106" s="19" t="s">
        <v>220</v>
      </c>
      <c r="E106" s="43"/>
      <c r="F106" s="59">
        <f t="shared" si="30"/>
        <v>0</v>
      </c>
      <c r="G106" s="43">
        <v>310</v>
      </c>
      <c r="H106" s="43">
        <f t="shared" si="31"/>
        <v>341</v>
      </c>
      <c r="I106" s="48">
        <f t="shared" si="32"/>
        <v>341</v>
      </c>
      <c r="J106" s="60">
        <v>1</v>
      </c>
      <c r="K106" s="11">
        <f t="shared" si="33"/>
        <v>0</v>
      </c>
    </row>
    <row r="107" spans="2:11" ht="15.6" thickBot="1">
      <c r="B107" s="16" t="s">
        <v>221</v>
      </c>
      <c r="C107" s="17" t="s">
        <v>222</v>
      </c>
      <c r="D107" s="19" t="s">
        <v>223</v>
      </c>
      <c r="E107" s="43"/>
      <c r="F107" s="59">
        <f t="shared" si="30"/>
        <v>0</v>
      </c>
      <c r="G107" s="43">
        <v>121.7516</v>
      </c>
      <c r="H107" s="43">
        <f t="shared" si="31"/>
        <v>133.92676</v>
      </c>
      <c r="I107" s="48">
        <f t="shared" si="32"/>
        <v>133.93</v>
      </c>
      <c r="J107" s="60">
        <v>5</v>
      </c>
      <c r="K107" s="11">
        <f t="shared" si="33"/>
        <v>0</v>
      </c>
    </row>
    <row r="108" spans="2:11" ht="15.6" thickBot="1">
      <c r="B108" s="16" t="s">
        <v>224</v>
      </c>
      <c r="C108" s="17" t="s">
        <v>222</v>
      </c>
      <c r="D108" s="19" t="s">
        <v>225</v>
      </c>
      <c r="E108" s="43"/>
      <c r="F108" s="59">
        <f t="shared" si="30"/>
        <v>0</v>
      </c>
      <c r="G108" s="43">
        <v>145.32599999999999</v>
      </c>
      <c r="H108" s="43">
        <f t="shared" si="31"/>
        <v>159.8586</v>
      </c>
      <c r="I108" s="48">
        <f t="shared" si="32"/>
        <v>159.86000000000001</v>
      </c>
      <c r="J108" s="60">
        <v>0</v>
      </c>
      <c r="K108" s="11">
        <f t="shared" si="33"/>
        <v>0</v>
      </c>
    </row>
    <row r="109" spans="2:11" ht="15.6" thickBot="1">
      <c r="B109" s="16" t="s">
        <v>226</v>
      </c>
      <c r="C109" s="17" t="s">
        <v>222</v>
      </c>
      <c r="D109" s="19" t="s">
        <v>227</v>
      </c>
      <c r="E109" s="43"/>
      <c r="F109" s="59">
        <f t="shared" si="30"/>
        <v>0</v>
      </c>
      <c r="G109" s="43">
        <v>152.17359999999999</v>
      </c>
      <c r="H109" s="43">
        <f t="shared" si="31"/>
        <v>167.39096000000001</v>
      </c>
      <c r="I109" s="48">
        <f t="shared" si="32"/>
        <v>167.39</v>
      </c>
      <c r="J109" s="60">
        <v>0</v>
      </c>
      <c r="K109" s="11">
        <f t="shared" si="33"/>
        <v>0</v>
      </c>
    </row>
    <row r="110" spans="2:11" ht="15.6" thickBot="1">
      <c r="B110" s="16" t="s">
        <v>228</v>
      </c>
      <c r="C110" s="17" t="s">
        <v>229</v>
      </c>
      <c r="D110" s="19" t="s">
        <v>48</v>
      </c>
      <c r="E110" s="43"/>
      <c r="F110" s="59">
        <f t="shared" si="30"/>
        <v>0</v>
      </c>
      <c r="G110" s="43">
        <v>11.9886</v>
      </c>
      <c r="H110" s="43">
        <f t="shared" si="31"/>
        <v>13.187460000000002</v>
      </c>
      <c r="I110" s="48">
        <f t="shared" si="32"/>
        <v>13.19</v>
      </c>
      <c r="J110" s="60">
        <v>153</v>
      </c>
      <c r="K110" s="11">
        <f t="shared" si="33"/>
        <v>0</v>
      </c>
    </row>
    <row r="111" spans="2:11" ht="15.6" thickBot="1">
      <c r="B111" s="16" t="s">
        <v>230</v>
      </c>
      <c r="C111" s="17" t="s">
        <v>231</v>
      </c>
      <c r="D111" s="19" t="s">
        <v>232</v>
      </c>
      <c r="E111" s="43"/>
      <c r="F111" s="59">
        <f t="shared" si="30"/>
        <v>0</v>
      </c>
      <c r="G111" s="43">
        <v>108.7136</v>
      </c>
      <c r="H111" s="43">
        <f t="shared" si="31"/>
        <v>119.58496000000001</v>
      </c>
      <c r="I111" s="48">
        <f t="shared" si="32"/>
        <v>119.58</v>
      </c>
      <c r="J111" s="60">
        <v>0</v>
      </c>
      <c r="K111" s="11">
        <f t="shared" si="33"/>
        <v>0</v>
      </c>
    </row>
    <row r="112" spans="2:11" ht="15.6" thickBot="1">
      <c r="B112" s="16" t="s">
        <v>233</v>
      </c>
      <c r="C112" s="17" t="s">
        <v>231</v>
      </c>
      <c r="D112" s="19" t="s">
        <v>234</v>
      </c>
      <c r="E112" s="43"/>
      <c r="F112" s="59">
        <f t="shared" si="30"/>
        <v>0</v>
      </c>
      <c r="G112" s="43">
        <v>300.97640000000001</v>
      </c>
      <c r="H112" s="43">
        <f t="shared" si="31"/>
        <v>331.07404000000002</v>
      </c>
      <c r="I112" s="48">
        <f t="shared" si="32"/>
        <v>331.07</v>
      </c>
      <c r="J112" s="60">
        <v>0</v>
      </c>
      <c r="K112" s="11">
        <f t="shared" si="33"/>
        <v>0</v>
      </c>
    </row>
    <row r="113" spans="2:11" ht="15.6" thickBot="1">
      <c r="B113" s="16" t="s">
        <v>235</v>
      </c>
      <c r="C113" s="17" t="s">
        <v>231</v>
      </c>
      <c r="D113" s="19" t="s">
        <v>236</v>
      </c>
      <c r="E113" s="43"/>
      <c r="F113" s="59">
        <f t="shared" si="30"/>
        <v>0</v>
      </c>
      <c r="G113" s="43">
        <v>253.04320000000001</v>
      </c>
      <c r="H113" s="43">
        <f t="shared" si="31"/>
        <v>278.34752000000003</v>
      </c>
      <c r="I113" s="48">
        <f t="shared" si="32"/>
        <v>278.35000000000002</v>
      </c>
      <c r="J113" s="60">
        <v>0</v>
      </c>
      <c r="K113" s="11">
        <f t="shared" si="33"/>
        <v>0</v>
      </c>
    </row>
    <row r="114" spans="2:11" ht="15.6" thickBot="1">
      <c r="B114" s="16" t="s">
        <v>237</v>
      </c>
      <c r="C114" s="17" t="s">
        <v>231</v>
      </c>
      <c r="D114" s="19" t="s">
        <v>238</v>
      </c>
      <c r="E114" s="43"/>
      <c r="F114" s="59">
        <f t="shared" si="30"/>
        <v>0</v>
      </c>
      <c r="G114" s="43">
        <v>379.87220000000002</v>
      </c>
      <c r="H114" s="43">
        <f t="shared" si="31"/>
        <v>417.85942000000006</v>
      </c>
      <c r="I114" s="48">
        <f t="shared" si="32"/>
        <v>417.86</v>
      </c>
      <c r="J114" s="60">
        <v>5</v>
      </c>
      <c r="K114" s="11">
        <f t="shared" si="33"/>
        <v>0</v>
      </c>
    </row>
    <row r="115" spans="2:11" ht="15.6" thickBot="1">
      <c r="B115" s="16" t="s">
        <v>239</v>
      </c>
      <c r="C115" s="17" t="s">
        <v>240</v>
      </c>
      <c r="D115" s="19" t="s">
        <v>48</v>
      </c>
      <c r="E115" s="43"/>
      <c r="F115" s="59">
        <f t="shared" si="30"/>
        <v>0</v>
      </c>
      <c r="G115" s="43">
        <v>109.1</v>
      </c>
      <c r="H115" s="43">
        <f t="shared" si="31"/>
        <v>120.01</v>
      </c>
      <c r="I115" s="48">
        <f t="shared" si="32"/>
        <v>120.01</v>
      </c>
      <c r="J115" s="60">
        <v>2</v>
      </c>
      <c r="K115" s="11">
        <f t="shared" si="33"/>
        <v>0</v>
      </c>
    </row>
    <row r="116" spans="2:11" ht="15.6" thickBot="1">
      <c r="B116" s="16" t="s">
        <v>241</v>
      </c>
      <c r="C116" s="17" t="s">
        <v>242</v>
      </c>
      <c r="D116" s="19" t="s">
        <v>48</v>
      </c>
      <c r="E116" s="43"/>
      <c r="F116" s="59">
        <f t="shared" si="30"/>
        <v>0</v>
      </c>
      <c r="G116" s="43">
        <v>720.77880000000005</v>
      </c>
      <c r="H116" s="43">
        <f t="shared" si="31"/>
        <v>792.8566800000001</v>
      </c>
      <c r="I116" s="48">
        <f t="shared" si="32"/>
        <v>792.86</v>
      </c>
      <c r="J116" s="60">
        <v>0</v>
      </c>
      <c r="K116" s="11">
        <f t="shared" si="33"/>
        <v>0</v>
      </c>
    </row>
    <row r="117" spans="2:11" ht="15.6" thickBot="1">
      <c r="B117" s="16" t="s">
        <v>243</v>
      </c>
      <c r="C117" s="17" t="s">
        <v>244</v>
      </c>
      <c r="D117" s="19" t="s">
        <v>48</v>
      </c>
      <c r="E117" s="43"/>
      <c r="F117" s="59">
        <f t="shared" si="30"/>
        <v>0</v>
      </c>
      <c r="G117" s="43">
        <v>109.13759999999999</v>
      </c>
      <c r="H117" s="43">
        <f t="shared" si="31"/>
        <v>120.05136</v>
      </c>
      <c r="I117" s="48">
        <f t="shared" si="32"/>
        <v>120.05</v>
      </c>
      <c r="J117" s="60">
        <v>17</v>
      </c>
      <c r="K117" s="11">
        <f t="shared" si="33"/>
        <v>0</v>
      </c>
    </row>
    <row r="118" spans="2:11" ht="15.6" thickBot="1">
      <c r="B118" s="16" t="s">
        <v>245</v>
      </c>
      <c r="C118" s="17" t="s">
        <v>246</v>
      </c>
      <c r="D118" s="19" t="s">
        <v>48</v>
      </c>
      <c r="E118" s="43"/>
      <c r="F118" s="59">
        <f t="shared" si="30"/>
        <v>0</v>
      </c>
      <c r="G118" s="43">
        <v>31.0474</v>
      </c>
      <c r="H118" s="43">
        <f t="shared" si="31"/>
        <v>34.152140000000003</v>
      </c>
      <c r="I118" s="48">
        <f t="shared" si="32"/>
        <v>34.15</v>
      </c>
      <c r="J118" s="60">
        <v>62</v>
      </c>
      <c r="K118" s="11">
        <f t="shared" si="33"/>
        <v>0</v>
      </c>
    </row>
    <row r="119" spans="2:11" ht="15.6" thickBot="1">
      <c r="B119" s="16" t="s">
        <v>247</v>
      </c>
      <c r="C119" s="17" t="s">
        <v>248</v>
      </c>
      <c r="D119" s="19" t="s">
        <v>48</v>
      </c>
      <c r="E119" s="43"/>
      <c r="F119" s="59">
        <f t="shared" si="30"/>
        <v>0</v>
      </c>
      <c r="G119" s="43">
        <v>16.64</v>
      </c>
      <c r="H119" s="43">
        <f t="shared" si="31"/>
        <v>18.304000000000002</v>
      </c>
      <c r="I119" s="48">
        <f t="shared" si="32"/>
        <v>18.3</v>
      </c>
      <c r="J119" s="60">
        <v>149</v>
      </c>
      <c r="K119" s="11">
        <f t="shared" si="33"/>
        <v>0</v>
      </c>
    </row>
    <row r="120" spans="2:11" ht="15.6" thickBot="1">
      <c r="B120" s="16" t="s">
        <v>249</v>
      </c>
      <c r="C120" s="17" t="s">
        <v>250</v>
      </c>
      <c r="D120" s="19" t="s">
        <v>48</v>
      </c>
      <c r="E120" s="43"/>
      <c r="F120" s="59">
        <f t="shared" si="30"/>
        <v>0</v>
      </c>
      <c r="G120" s="43">
        <v>1300</v>
      </c>
      <c r="H120" s="43">
        <f t="shared" si="31"/>
        <v>1430.0000000000002</v>
      </c>
      <c r="I120" s="48">
        <f t="shared" si="32"/>
        <v>1430</v>
      </c>
      <c r="J120" s="60">
        <v>2</v>
      </c>
      <c r="K120" s="11">
        <f t="shared" si="33"/>
        <v>0</v>
      </c>
    </row>
    <row r="121" spans="2:11" ht="15.6" thickBot="1">
      <c r="B121" s="16" t="s">
        <v>251</v>
      </c>
      <c r="C121" s="17" t="s">
        <v>252</v>
      </c>
      <c r="D121" s="19" t="s">
        <v>232</v>
      </c>
      <c r="E121" s="43"/>
      <c r="F121" s="59">
        <f t="shared" si="30"/>
        <v>0</v>
      </c>
      <c r="G121" s="43">
        <v>361.01479999999998</v>
      </c>
      <c r="H121" s="43">
        <f t="shared" si="31"/>
        <v>397.11628000000002</v>
      </c>
      <c r="I121" s="48">
        <f t="shared" si="32"/>
        <v>397.12</v>
      </c>
      <c r="J121" s="60">
        <v>0</v>
      </c>
      <c r="K121" s="11">
        <f t="shared" si="33"/>
        <v>0</v>
      </c>
    </row>
    <row r="122" spans="2:11" ht="15.6" thickBot="1">
      <c r="B122" s="16" t="s">
        <v>253</v>
      </c>
      <c r="C122" s="17" t="s">
        <v>252</v>
      </c>
      <c r="D122" s="19" t="s">
        <v>234</v>
      </c>
      <c r="E122" s="43"/>
      <c r="F122" s="59">
        <f t="shared" si="30"/>
        <v>0</v>
      </c>
      <c r="G122" s="43">
        <v>238.25620000000001</v>
      </c>
      <c r="H122" s="43">
        <f t="shared" si="31"/>
        <v>262.08182000000005</v>
      </c>
      <c r="I122" s="48">
        <f t="shared" si="32"/>
        <v>262.08</v>
      </c>
      <c r="J122" s="60">
        <v>0</v>
      </c>
      <c r="K122" s="11">
        <f t="shared" si="33"/>
        <v>0</v>
      </c>
    </row>
    <row r="123" spans="2:11" ht="15.6" thickBot="1">
      <c r="B123" s="16" t="s">
        <v>254</v>
      </c>
      <c r="C123" s="17" t="s">
        <v>252</v>
      </c>
      <c r="D123" s="19" t="s">
        <v>236</v>
      </c>
      <c r="E123" s="43"/>
      <c r="F123" s="59">
        <f t="shared" si="30"/>
        <v>0</v>
      </c>
      <c r="G123" s="43">
        <v>638.76660000000004</v>
      </c>
      <c r="H123" s="43">
        <f t="shared" si="31"/>
        <v>702.64326000000005</v>
      </c>
      <c r="I123" s="48">
        <f t="shared" si="32"/>
        <v>702.64</v>
      </c>
      <c r="J123" s="60">
        <v>0</v>
      </c>
      <c r="K123" s="11">
        <f t="shared" si="33"/>
        <v>0</v>
      </c>
    </row>
    <row r="124" spans="2:11" ht="15.6" thickBot="1">
      <c r="B124" s="16" t="s">
        <v>255</v>
      </c>
      <c r="C124" s="17" t="s">
        <v>256</v>
      </c>
      <c r="D124" s="19" t="s">
        <v>257</v>
      </c>
      <c r="E124" s="43"/>
      <c r="F124" s="59">
        <f t="shared" si="30"/>
        <v>0</v>
      </c>
      <c r="G124" s="43">
        <v>93.025600000000011</v>
      </c>
      <c r="H124" s="43">
        <f t="shared" si="31"/>
        <v>102.32816000000003</v>
      </c>
      <c r="I124" s="48">
        <f t="shared" si="32"/>
        <v>102.33</v>
      </c>
      <c r="J124" s="60">
        <v>0</v>
      </c>
      <c r="K124" s="11">
        <f t="shared" si="33"/>
        <v>0</v>
      </c>
    </row>
    <row r="125" spans="2:11" ht="15.6" thickBot="1">
      <c r="B125" s="16" t="s">
        <v>258</v>
      </c>
      <c r="C125" s="17" t="s">
        <v>256</v>
      </c>
      <c r="D125" s="19" t="s">
        <v>259</v>
      </c>
      <c r="E125" s="43"/>
      <c r="F125" s="59">
        <f t="shared" si="30"/>
        <v>0</v>
      </c>
      <c r="G125" s="43">
        <v>116.1442</v>
      </c>
      <c r="H125" s="43">
        <f t="shared" si="31"/>
        <v>127.75862000000001</v>
      </c>
      <c r="I125" s="48">
        <f t="shared" si="32"/>
        <v>127.76</v>
      </c>
      <c r="J125" s="60">
        <v>0</v>
      </c>
      <c r="K125" s="11">
        <f t="shared" si="33"/>
        <v>0</v>
      </c>
    </row>
    <row r="126" spans="2:11" ht="15.6" thickBot="1">
      <c r="B126" s="16" t="s">
        <v>260</v>
      </c>
      <c r="C126" s="17" t="s">
        <v>256</v>
      </c>
      <c r="D126" s="19" t="s">
        <v>261</v>
      </c>
      <c r="E126" s="43"/>
      <c r="F126" s="59">
        <f t="shared" si="30"/>
        <v>0</v>
      </c>
      <c r="G126" s="43">
        <v>134.5564</v>
      </c>
      <c r="H126" s="43">
        <f t="shared" si="31"/>
        <v>148.01204000000001</v>
      </c>
      <c r="I126" s="48">
        <f t="shared" si="32"/>
        <v>148.01</v>
      </c>
      <c r="J126" s="60">
        <v>0</v>
      </c>
      <c r="K126" s="11">
        <f t="shared" si="33"/>
        <v>0</v>
      </c>
    </row>
    <row r="127" spans="2:11" ht="15.6" thickBot="1">
      <c r="B127" s="16" t="s">
        <v>262</v>
      </c>
      <c r="C127" s="17" t="s">
        <v>256</v>
      </c>
      <c r="D127" s="19" t="s">
        <v>263</v>
      </c>
      <c r="E127" s="43"/>
      <c r="F127" s="59">
        <f t="shared" si="30"/>
        <v>0</v>
      </c>
      <c r="G127" s="43">
        <v>128.09040000000002</v>
      </c>
      <c r="H127" s="43">
        <f t="shared" si="31"/>
        <v>140.89944000000003</v>
      </c>
      <c r="I127" s="48">
        <f t="shared" si="32"/>
        <v>140.9</v>
      </c>
      <c r="J127" s="60">
        <v>0</v>
      </c>
      <c r="K127" s="11">
        <f t="shared" si="33"/>
        <v>0</v>
      </c>
    </row>
    <row r="128" spans="2:11" ht="15.6" thickBot="1">
      <c r="B128" s="16" t="s">
        <v>264</v>
      </c>
      <c r="C128" s="17" t="s">
        <v>256</v>
      </c>
      <c r="D128" s="19" t="s">
        <v>265</v>
      </c>
      <c r="E128" s="43"/>
      <c r="F128" s="59">
        <f t="shared" si="30"/>
        <v>0</v>
      </c>
      <c r="G128" s="43">
        <v>154.47379999999998</v>
      </c>
      <c r="H128" s="43">
        <f t="shared" si="31"/>
        <v>169.92117999999999</v>
      </c>
      <c r="I128" s="48">
        <f t="shared" si="32"/>
        <v>169.92</v>
      </c>
      <c r="J128" s="60">
        <v>0</v>
      </c>
      <c r="K128" s="11">
        <f t="shared" si="33"/>
        <v>0</v>
      </c>
    </row>
    <row r="129" spans="2:11" ht="15.6" thickBot="1">
      <c r="B129" s="16" t="s">
        <v>266</v>
      </c>
      <c r="C129" s="17" t="s">
        <v>256</v>
      </c>
      <c r="D129" s="19" t="s">
        <v>267</v>
      </c>
      <c r="E129" s="43"/>
      <c r="F129" s="59">
        <f t="shared" si="30"/>
        <v>0</v>
      </c>
      <c r="G129" s="43">
        <v>189.01919999999998</v>
      </c>
      <c r="H129" s="43">
        <f t="shared" si="31"/>
        <v>207.92112</v>
      </c>
      <c r="I129" s="48">
        <f t="shared" si="32"/>
        <v>207.92</v>
      </c>
      <c r="J129" s="60">
        <v>0</v>
      </c>
      <c r="K129" s="11">
        <f t="shared" si="33"/>
        <v>0</v>
      </c>
    </row>
    <row r="130" spans="2:11" ht="15.6" thickBot="1">
      <c r="B130" s="16" t="s">
        <v>268</v>
      </c>
      <c r="C130" s="17" t="s">
        <v>269</v>
      </c>
      <c r="D130" s="19" t="s">
        <v>232</v>
      </c>
      <c r="E130" s="43"/>
      <c r="F130" s="59">
        <f t="shared" si="30"/>
        <v>0</v>
      </c>
      <c r="G130" s="43">
        <v>1784.51</v>
      </c>
      <c r="H130" s="43">
        <f t="shared" si="31"/>
        <v>1962.9610000000002</v>
      </c>
      <c r="I130" s="48">
        <f t="shared" si="32"/>
        <v>1962.96</v>
      </c>
      <c r="J130" s="60">
        <v>0</v>
      </c>
      <c r="K130" s="11">
        <f t="shared" si="33"/>
        <v>0</v>
      </c>
    </row>
    <row r="131" spans="2:11" ht="15.6" thickBot="1">
      <c r="B131" s="16" t="s">
        <v>270</v>
      </c>
      <c r="C131" s="17" t="s">
        <v>269</v>
      </c>
      <c r="D131" s="19" t="s">
        <v>234</v>
      </c>
      <c r="E131" s="43"/>
      <c r="F131" s="59">
        <f t="shared" si="30"/>
        <v>0</v>
      </c>
      <c r="G131" s="43">
        <v>2000</v>
      </c>
      <c r="H131" s="43">
        <f t="shared" si="31"/>
        <v>2200</v>
      </c>
      <c r="I131" s="48">
        <f t="shared" si="32"/>
        <v>2200</v>
      </c>
      <c r="J131" s="60">
        <v>0</v>
      </c>
      <c r="K131" s="11">
        <f t="shared" si="33"/>
        <v>0</v>
      </c>
    </row>
    <row r="132" spans="2:11" ht="15.6" thickBot="1">
      <c r="B132" s="16" t="s">
        <v>271</v>
      </c>
      <c r="C132" s="17" t="s">
        <v>272</v>
      </c>
      <c r="D132" s="19" t="s">
        <v>232</v>
      </c>
      <c r="E132" s="43"/>
      <c r="F132" s="59">
        <f t="shared" si="30"/>
        <v>0</v>
      </c>
      <c r="G132" s="43">
        <v>562.79640000000006</v>
      </c>
      <c r="H132" s="43">
        <f t="shared" si="31"/>
        <v>619.07604000000015</v>
      </c>
      <c r="I132" s="48">
        <f t="shared" si="32"/>
        <v>619.08000000000004</v>
      </c>
      <c r="J132" s="60">
        <v>0</v>
      </c>
      <c r="K132" s="11">
        <f t="shared" si="33"/>
        <v>0</v>
      </c>
    </row>
    <row r="133" spans="2:11" ht="15.6" thickBot="1">
      <c r="B133" s="16" t="s">
        <v>273</v>
      </c>
      <c r="C133" s="17" t="s">
        <v>272</v>
      </c>
      <c r="D133" s="19" t="s">
        <v>234</v>
      </c>
      <c r="E133" s="43"/>
      <c r="F133" s="59">
        <f t="shared" si="30"/>
        <v>0</v>
      </c>
      <c r="G133" s="43">
        <v>542.37020000000007</v>
      </c>
      <c r="H133" s="43">
        <f t="shared" si="31"/>
        <v>596.6072200000001</v>
      </c>
      <c r="I133" s="48">
        <f t="shared" si="32"/>
        <v>596.61</v>
      </c>
      <c r="J133" s="60">
        <v>0</v>
      </c>
      <c r="K133" s="11">
        <f t="shared" si="33"/>
        <v>0</v>
      </c>
    </row>
    <row r="134" spans="2:11" ht="15.6" thickBot="1">
      <c r="B134" s="16" t="s">
        <v>274</v>
      </c>
      <c r="C134" s="17" t="s">
        <v>275</v>
      </c>
      <c r="D134" s="19" t="s">
        <v>48</v>
      </c>
      <c r="E134" s="43"/>
      <c r="F134" s="59">
        <f t="shared" si="30"/>
        <v>0</v>
      </c>
      <c r="G134" s="43">
        <v>650.30999999999995</v>
      </c>
      <c r="H134" s="43">
        <f t="shared" si="31"/>
        <v>715.34100000000001</v>
      </c>
      <c r="I134" s="48">
        <f t="shared" si="32"/>
        <v>715.34</v>
      </c>
      <c r="J134" s="60">
        <v>0</v>
      </c>
      <c r="K134" s="11">
        <f t="shared" si="33"/>
        <v>0</v>
      </c>
    </row>
    <row r="135" spans="2:11" ht="15.6" thickBot="1">
      <c r="B135" s="16" t="s">
        <v>276</v>
      </c>
      <c r="C135" s="17" t="s">
        <v>277</v>
      </c>
      <c r="D135" s="19" t="s">
        <v>48</v>
      </c>
      <c r="E135" s="43"/>
      <c r="F135" s="59">
        <f t="shared" si="30"/>
        <v>0</v>
      </c>
      <c r="G135" s="43">
        <v>13.1652</v>
      </c>
      <c r="H135" s="43">
        <f t="shared" si="31"/>
        <v>14.481720000000001</v>
      </c>
      <c r="I135" s="48">
        <f t="shared" si="32"/>
        <v>14.48</v>
      </c>
      <c r="J135" s="60">
        <v>6</v>
      </c>
      <c r="K135" s="11">
        <f t="shared" si="33"/>
        <v>0</v>
      </c>
    </row>
    <row r="136" spans="2:11" ht="15.6" thickBot="1">
      <c r="B136" s="16" t="s">
        <v>278</v>
      </c>
      <c r="C136" s="17" t="s">
        <v>279</v>
      </c>
      <c r="D136" s="19" t="s">
        <v>48</v>
      </c>
      <c r="E136" s="43"/>
      <c r="F136" s="59">
        <f t="shared" si="30"/>
        <v>0</v>
      </c>
      <c r="G136" s="43">
        <v>110</v>
      </c>
      <c r="H136" s="43">
        <f t="shared" si="31"/>
        <v>121.00000000000001</v>
      </c>
      <c r="I136" s="48">
        <f t="shared" si="32"/>
        <v>121</v>
      </c>
      <c r="J136" s="60">
        <v>3</v>
      </c>
      <c r="K136" s="11">
        <f t="shared" si="33"/>
        <v>0</v>
      </c>
    </row>
    <row r="137" spans="2:11" ht="15.6" thickBot="1">
      <c r="B137" s="16" t="s">
        <v>280</v>
      </c>
      <c r="C137" s="17" t="s">
        <v>281</v>
      </c>
      <c r="D137" s="19"/>
      <c r="E137" s="43"/>
      <c r="F137" s="59">
        <f t="shared" si="30"/>
        <v>0</v>
      </c>
      <c r="G137" s="43">
        <v>125</v>
      </c>
      <c r="H137" s="43">
        <f t="shared" si="31"/>
        <v>137.5</v>
      </c>
      <c r="I137" s="48">
        <f t="shared" si="32"/>
        <v>137.5</v>
      </c>
      <c r="J137" s="60">
        <v>0</v>
      </c>
      <c r="K137" s="11">
        <f t="shared" si="33"/>
        <v>0</v>
      </c>
    </row>
    <row r="138" spans="2:11" ht="15.6" thickBot="1">
      <c r="B138" s="16" t="s">
        <v>282</v>
      </c>
      <c r="C138" s="17" t="s">
        <v>283</v>
      </c>
      <c r="D138" s="19" t="s">
        <v>48</v>
      </c>
      <c r="E138" s="43"/>
      <c r="F138" s="59">
        <f t="shared" si="30"/>
        <v>0</v>
      </c>
      <c r="G138" s="43">
        <v>120</v>
      </c>
      <c r="H138" s="43">
        <f t="shared" si="31"/>
        <v>132</v>
      </c>
      <c r="I138" s="48">
        <f t="shared" si="32"/>
        <v>132</v>
      </c>
      <c r="J138" s="60">
        <v>1</v>
      </c>
      <c r="K138" s="11">
        <f t="shared" si="33"/>
        <v>0</v>
      </c>
    </row>
    <row r="139" spans="2:11" ht="15.6" thickBot="1">
      <c r="B139" s="16" t="s">
        <v>284</v>
      </c>
      <c r="C139" s="17" t="s">
        <v>285</v>
      </c>
      <c r="D139" s="19" t="s">
        <v>48</v>
      </c>
      <c r="E139" s="43"/>
      <c r="F139" s="59">
        <f t="shared" si="30"/>
        <v>0</v>
      </c>
      <c r="G139" s="43">
        <v>210</v>
      </c>
      <c r="H139" s="43">
        <f t="shared" si="31"/>
        <v>231.00000000000003</v>
      </c>
      <c r="I139" s="48">
        <f t="shared" si="32"/>
        <v>231</v>
      </c>
      <c r="J139" s="60">
        <v>109</v>
      </c>
      <c r="K139" s="11">
        <f t="shared" si="33"/>
        <v>0</v>
      </c>
    </row>
    <row r="140" spans="2:11" ht="15.6" thickBot="1">
      <c r="B140" s="16" t="s">
        <v>286</v>
      </c>
      <c r="C140" s="17" t="s">
        <v>287</v>
      </c>
      <c r="D140" s="19" t="s">
        <v>48</v>
      </c>
      <c r="E140" s="43"/>
      <c r="F140" s="59">
        <f t="shared" si="30"/>
        <v>0</v>
      </c>
      <c r="G140" s="43">
        <v>830</v>
      </c>
      <c r="H140" s="43">
        <f t="shared" si="31"/>
        <v>913.00000000000011</v>
      </c>
      <c r="I140" s="48">
        <f t="shared" si="32"/>
        <v>913</v>
      </c>
      <c r="J140" s="60">
        <v>107</v>
      </c>
      <c r="K140" s="11">
        <f t="shared" si="33"/>
        <v>0</v>
      </c>
    </row>
    <row r="141" spans="2:11" ht="15.6" thickBot="1">
      <c r="B141" s="16" t="s">
        <v>288</v>
      </c>
      <c r="C141" s="17" t="s">
        <v>289</v>
      </c>
      <c r="D141" s="19" t="s">
        <v>48</v>
      </c>
      <c r="E141" s="43"/>
      <c r="F141" s="59">
        <f t="shared" si="30"/>
        <v>0</v>
      </c>
      <c r="G141" s="43">
        <v>1050</v>
      </c>
      <c r="H141" s="43">
        <f t="shared" si="31"/>
        <v>1155</v>
      </c>
      <c r="I141" s="48">
        <f t="shared" si="32"/>
        <v>1155</v>
      </c>
      <c r="J141" s="60">
        <v>5</v>
      </c>
      <c r="K141" s="11">
        <f t="shared" si="33"/>
        <v>0</v>
      </c>
    </row>
    <row r="142" spans="2:11" ht="15.6" thickBot="1">
      <c r="B142" s="16" t="s">
        <v>290</v>
      </c>
      <c r="C142" s="17" t="s">
        <v>289</v>
      </c>
      <c r="D142" s="19" t="s">
        <v>48</v>
      </c>
      <c r="E142" s="43"/>
      <c r="F142" s="59">
        <f t="shared" si="30"/>
        <v>0</v>
      </c>
      <c r="G142" s="43">
        <v>3150</v>
      </c>
      <c r="H142" s="43">
        <f t="shared" si="31"/>
        <v>3465.0000000000005</v>
      </c>
      <c r="I142" s="48">
        <f t="shared" si="32"/>
        <v>3465</v>
      </c>
      <c r="J142" s="60">
        <v>2</v>
      </c>
      <c r="K142" s="11">
        <f t="shared" si="33"/>
        <v>0</v>
      </c>
    </row>
    <row r="143" spans="2:11" ht="15.6" thickBot="1">
      <c r="B143" s="16" t="s">
        <v>291</v>
      </c>
      <c r="C143" s="17" t="s">
        <v>292</v>
      </c>
      <c r="D143" s="19" t="s">
        <v>48</v>
      </c>
      <c r="E143" s="43"/>
      <c r="F143" s="59">
        <f t="shared" si="30"/>
        <v>0</v>
      </c>
      <c r="G143" s="43">
        <v>74.2</v>
      </c>
      <c r="H143" s="43">
        <f t="shared" si="31"/>
        <v>81.62</v>
      </c>
      <c r="I143" s="48">
        <f t="shared" si="32"/>
        <v>81.62</v>
      </c>
      <c r="J143" s="60">
        <v>134</v>
      </c>
      <c r="K143" s="11">
        <f t="shared" si="33"/>
        <v>0</v>
      </c>
    </row>
    <row r="144" spans="2:11" ht="15.6" thickBot="1">
      <c r="B144" s="16" t="s">
        <v>293</v>
      </c>
      <c r="C144" s="17" t="s">
        <v>294</v>
      </c>
      <c r="D144" s="19" t="s">
        <v>48</v>
      </c>
      <c r="E144" s="43"/>
      <c r="F144" s="59">
        <f t="shared" si="30"/>
        <v>0</v>
      </c>
      <c r="G144" s="43">
        <v>0.2</v>
      </c>
      <c r="H144" s="43">
        <f t="shared" si="31"/>
        <v>0.22000000000000003</v>
      </c>
      <c r="I144" s="48">
        <f t="shared" si="32"/>
        <v>0.22</v>
      </c>
      <c r="J144" s="60">
        <v>145</v>
      </c>
      <c r="K144" s="11">
        <f t="shared" si="33"/>
        <v>0</v>
      </c>
    </row>
    <row r="145" spans="2:11" ht="15.6" thickBot="1">
      <c r="B145" s="16" t="s">
        <v>295</v>
      </c>
      <c r="C145" s="17" t="s">
        <v>296</v>
      </c>
      <c r="D145" s="19" t="s">
        <v>48</v>
      </c>
      <c r="E145" s="43"/>
      <c r="F145" s="59">
        <f t="shared" si="30"/>
        <v>0</v>
      </c>
      <c r="G145" s="43">
        <v>0.18</v>
      </c>
      <c r="H145" s="43">
        <f t="shared" si="31"/>
        <v>0.19800000000000001</v>
      </c>
      <c r="I145" s="48">
        <f t="shared" si="32"/>
        <v>0.2</v>
      </c>
      <c r="J145" s="60">
        <v>0</v>
      </c>
      <c r="K145" s="11">
        <f t="shared" si="33"/>
        <v>0</v>
      </c>
    </row>
    <row r="146" spans="2:11" ht="15.6" thickBot="1">
      <c r="B146" s="36"/>
      <c r="C146" s="37"/>
      <c r="D146" s="38"/>
      <c r="E146" s="39"/>
      <c r="F146" s="39"/>
      <c r="G146" s="39"/>
      <c r="H146" s="39"/>
      <c r="I146" s="39"/>
      <c r="J146" s="41" t="s">
        <v>297</v>
      </c>
      <c r="K146" s="42">
        <f>SUM(K103:K145,K91:K100,K71:K88,K67:K69,K56:K65,K33:K54,K27:K31,K23:K25,K13:K21,K5:K11)</f>
        <v>0</v>
      </c>
    </row>
    <row r="147" spans="2:11" ht="22.2" thickBot="1">
      <c r="D147" s="62" t="s">
        <v>298</v>
      </c>
      <c r="E147" s="63"/>
      <c r="F147" s="63"/>
      <c r="G147" s="63"/>
      <c r="H147" s="63"/>
      <c r="I147" s="63"/>
      <c r="J147" s="64"/>
      <c r="K147" s="40">
        <v>450000</v>
      </c>
    </row>
  </sheetData>
  <sheetProtection algorithmName="SHA-512" hashValue="+ivMck5Pf0odADC0HB8WcO0o7Cp0zneZyoNfRWYQnQIcuIf/sWVFpsf7lmH5cRE8kdeJtbll9SJcQvc8+i5GJw==" saltValue="kRqGYxPIp5zbfiHYKXR0Qg==" spinCount="100000" sheet="1" objects="1" scenarios="1"/>
  <mergeCells count="12">
    <mergeCell ref="D147:J147"/>
    <mergeCell ref="B3:D3"/>
    <mergeCell ref="B4:D4"/>
    <mergeCell ref="B12:D12"/>
    <mergeCell ref="B102:D102"/>
    <mergeCell ref="B70:C70"/>
    <mergeCell ref="B90:D90"/>
    <mergeCell ref="B22:D22"/>
    <mergeCell ref="B26:D26"/>
    <mergeCell ref="B32:D32"/>
    <mergeCell ref="B55:D55"/>
    <mergeCell ref="B66:D6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f12ea5-88eb-4d80-af58-049c827340f2" xsi:nil="true"/>
    <lcf76f155ced4ddcb4097134ff3c332f xmlns="30e6b3ba-d6b5-46f8-bd6a-885f2e05a06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25B484B0828643974A165F6221EFEF" ma:contentTypeVersion="13" ma:contentTypeDescription="Crear nuevo documento." ma:contentTypeScope="" ma:versionID="78b21c9066adfe3ce4c05822cca73dab">
  <xsd:schema xmlns:xsd="http://www.w3.org/2001/XMLSchema" xmlns:xs="http://www.w3.org/2001/XMLSchema" xmlns:p="http://schemas.microsoft.com/office/2006/metadata/properties" xmlns:ns2="30e6b3ba-d6b5-46f8-bd6a-885f2e05a06f" xmlns:ns3="5ff12ea5-88eb-4d80-af58-049c827340f2" targetNamespace="http://schemas.microsoft.com/office/2006/metadata/properties" ma:root="true" ma:fieldsID="aafc1a68ebacf1c94aea957b29727959" ns2:_="" ns3:_="">
    <xsd:import namespace="30e6b3ba-d6b5-46f8-bd6a-885f2e05a06f"/>
    <xsd:import namespace="5ff12ea5-88eb-4d80-af58-049c827340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6b3ba-d6b5-46f8-bd6a-885f2e05a0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d0e68f04-ffd9-4220-8f94-96644229f3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12ea5-88eb-4d80-af58-049c827340f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803e953-5bad-42ff-ab58-7aadafcf3de1}" ma:internalName="TaxCatchAll" ma:showField="CatchAllData" ma:web="5ff12ea5-88eb-4d80-af58-049c827340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B41CA7-5AF3-4BD0-A3C9-4615845E0E9F}">
  <ds:schemaRefs>
    <ds:schemaRef ds:uri="http://schemas.microsoft.com/office/2006/metadata/properties"/>
    <ds:schemaRef ds:uri="http://schemas.microsoft.com/office/infopath/2007/PartnerControls"/>
    <ds:schemaRef ds:uri="5ff12ea5-88eb-4d80-af58-049c827340f2"/>
    <ds:schemaRef ds:uri="51092ab1-cf92-4cd9-af80-82bfa8d8a7cd"/>
    <ds:schemaRef ds:uri="30e6b3ba-d6b5-46f8-bd6a-885f2e05a06f"/>
  </ds:schemaRefs>
</ds:datastoreItem>
</file>

<file path=customXml/itemProps2.xml><?xml version="1.0" encoding="utf-8"?>
<ds:datastoreItem xmlns:ds="http://schemas.openxmlformats.org/officeDocument/2006/customXml" ds:itemID="{AA1C520A-D677-4EDC-BFBE-0853B41D7CB1}"/>
</file>

<file path=customXml/itemProps3.xml><?xml version="1.0" encoding="utf-8"?>
<ds:datastoreItem xmlns:ds="http://schemas.openxmlformats.org/officeDocument/2006/customXml" ds:itemID="{34044F85-3CC2-41D9-9843-42E855DD70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Precios ofertados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Relación productos Precios Ofertados</dc:title>
  <dc:creator>Garcia Cordoba, Ivan</dc:creator>
  <cp:lastModifiedBy>Pérez Rodríguez, Nuria</cp:lastModifiedBy>
  <dcterms:created xsi:type="dcterms:W3CDTF">2024-06-19T08:57:56Z</dcterms:created>
  <dcterms:modified xsi:type="dcterms:W3CDTF">2024-07-05T11:04:01Z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0x0101000F25B484B0828643974A165F6221EFEF</vt:lpwstr>
  </property>
  <property fmtid="{D5CDD505-2E9C-101B-9397-08002B2CF9AE}" pid="3" name="MediaServiceImageTags">
    <vt:lpwstr/>
  </property>
</Properties>
</file>