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sigs" ContentType="application/vnd.openxmlformats-package.digital-signature-origin"/>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xternalLinks/externalLink1.xml" ContentType="application/vnd.openxmlformats-officedocument.spreadsheetml.externalLink+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codeName="ThisWorkbook" defaultThemeVersion="124226"/>
  <mc:AlternateContent xmlns:mc="http://schemas.openxmlformats.org/markup-compatibility/2006">
    <mc:Choice Requires="x15">
      <x15ac:absPath xmlns:x15ac="http://schemas.microsoft.com/office/spreadsheetml/2010/11/ac" url="I:\Contratacion\EXPEDIENTES EN TRAMITE\2024-006 NG SUMINISTRO Y MANTENIMIENTO DOS CAMIONES RECOLECTORES\"/>
    </mc:Choice>
  </mc:AlternateContent>
  <xr:revisionPtr revIDLastSave="0" documentId="13_ncr:201_{FA8BA0C1-69A9-4295-8B1F-BEF8DCF35187}" xr6:coauthVersionLast="45" xr6:coauthVersionMax="45" xr10:uidLastSave="{00000000-0000-0000-0000-000000000000}"/>
  <bookViews>
    <workbookView xWindow="-28920" yWindow="-120" windowWidth="29040" windowHeight="15840" xr2:uid="{00000000-000D-0000-FFFF-FFFF00000000}"/>
  </bookViews>
  <sheets>
    <sheet name="VALORACIÓN" sheetId="8" r:id="rId1"/>
    <sheet name="ORDENADO" sheetId="9" r:id="rId2"/>
    <sheet name="reducción plazo" sheetId="11" r:id="rId3"/>
    <sheet name="1er clasif. oferta desglosada" sheetId="12" r:id="rId4"/>
    <sheet name="FORMULA" sheetId="10" r:id="rId5"/>
    <sheet name="CRITERIOS" sheetId="3" r:id="rId6"/>
  </sheets>
  <externalReferences>
    <externalReference r:id="rId7"/>
  </externalReferenc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1" i="11" l="1"/>
  <c r="B2" i="11"/>
  <c r="E7" i="11"/>
  <c r="D8" i="11"/>
  <c r="B9" i="11"/>
  <c r="C9" i="11"/>
  <c r="D9" i="11"/>
  <c r="E9" i="11"/>
  <c r="B10" i="11"/>
  <c r="C10" i="11"/>
  <c r="D10" i="11"/>
  <c r="E10" i="11"/>
  <c r="B11" i="11"/>
  <c r="C11" i="11"/>
  <c r="D11" i="11"/>
  <c r="E11" i="11"/>
  <c r="B12" i="11"/>
  <c r="C12" i="11"/>
  <c r="D12" i="11"/>
  <c r="E12" i="11"/>
  <c r="B13" i="11"/>
  <c r="C13" i="11"/>
  <c r="D13" i="11"/>
  <c r="E13" i="11"/>
  <c r="B14" i="11"/>
  <c r="C14" i="11"/>
  <c r="D14" i="11"/>
  <c r="E14" i="11"/>
  <c r="B15" i="11"/>
  <c r="C15" i="11"/>
  <c r="D15" i="11"/>
  <c r="E15" i="11"/>
  <c r="B16" i="11"/>
  <c r="C16" i="11"/>
  <c r="D16" i="11"/>
  <c r="E16" i="11"/>
  <c r="B17" i="11"/>
  <c r="C17" i="11"/>
  <c r="D17" i="11"/>
  <c r="E17" i="11"/>
  <c r="B18" i="11"/>
  <c r="C18" i="11"/>
  <c r="D18" i="11"/>
  <c r="E18" i="11"/>
  <c r="B19" i="11"/>
  <c r="C19" i="11"/>
  <c r="D19" i="11"/>
  <c r="E19" i="11"/>
  <c r="B20" i="11"/>
  <c r="C20" i="11"/>
  <c r="D20" i="11"/>
  <c r="E20" i="11"/>
  <c r="B21" i="11"/>
  <c r="C21" i="11"/>
  <c r="D21" i="11"/>
  <c r="E21" i="11"/>
  <c r="B22" i="11"/>
  <c r="C22" i="11"/>
  <c r="D22" i="11"/>
  <c r="E22" i="11"/>
  <c r="B23" i="11"/>
  <c r="C23" i="11"/>
  <c r="D23" i="11"/>
  <c r="E23" i="11"/>
  <c r="B24" i="11"/>
  <c r="C24" i="11"/>
  <c r="D24" i="11"/>
  <c r="E24" i="11"/>
  <c r="B25" i="11"/>
  <c r="C25" i="11"/>
  <c r="D25" i="11"/>
  <c r="E25" i="11"/>
  <c r="B26" i="11"/>
  <c r="C26" i="11"/>
  <c r="D26" i="11"/>
  <c r="E26" i="11"/>
  <c r="B27" i="11"/>
  <c r="C27" i="11"/>
  <c r="D27" i="11"/>
  <c r="E27" i="11"/>
  <c r="B28" i="11"/>
  <c r="C28" i="11"/>
  <c r="D28" i="11"/>
  <c r="E28" i="11"/>
  <c r="B29" i="11"/>
  <c r="C29" i="11"/>
  <c r="D29" i="11"/>
  <c r="E29" i="11"/>
  <c r="B30" i="11"/>
  <c r="C30" i="11"/>
  <c r="D30" i="11"/>
  <c r="E30" i="11"/>
  <c r="B31" i="11"/>
  <c r="C31" i="11"/>
  <c r="D31" i="11"/>
  <c r="E31" i="11"/>
  <c r="B32" i="11"/>
  <c r="C32" i="11"/>
  <c r="D32" i="11"/>
  <c r="E32" i="11"/>
  <c r="B33" i="11"/>
  <c r="C33" i="11"/>
  <c r="D33" i="11"/>
  <c r="E33" i="11"/>
  <c r="AN33" i="8" l="1"/>
  <c r="AK33" i="8"/>
  <c r="AI33" i="8"/>
  <c r="AG33" i="8"/>
  <c r="AE33" i="8"/>
  <c r="AD33" i="8"/>
  <c r="AN32" i="8"/>
  <c r="AK32" i="8"/>
  <c r="AI32" i="8"/>
  <c r="AG32" i="8"/>
  <c r="AE32" i="8"/>
  <c r="AD32" i="8"/>
  <c r="AN31" i="8"/>
  <c r="AK31" i="8"/>
  <c r="AI31" i="8"/>
  <c r="AG31" i="8"/>
  <c r="AE31" i="8"/>
  <c r="AD31" i="8"/>
  <c r="AN30" i="8"/>
  <c r="AK30" i="8"/>
  <c r="AI30" i="8"/>
  <c r="AG30" i="8"/>
  <c r="AE30" i="8"/>
  <c r="AD30" i="8"/>
  <c r="AN29" i="8"/>
  <c r="AK29" i="8"/>
  <c r="AI29" i="8"/>
  <c r="AG29" i="8"/>
  <c r="AE29" i="8"/>
  <c r="AD29" i="8"/>
  <c r="AN28" i="8"/>
  <c r="AK28" i="8"/>
  <c r="AI28" i="8"/>
  <c r="AG28" i="8"/>
  <c r="AE28" i="8"/>
  <c r="AD28" i="8"/>
  <c r="AN27" i="8"/>
  <c r="AK27" i="8"/>
  <c r="AI27" i="8"/>
  <c r="AG27" i="8"/>
  <c r="AE27" i="8"/>
  <c r="AD27" i="8"/>
  <c r="AN26" i="8"/>
  <c r="AK26" i="8"/>
  <c r="AI26" i="8"/>
  <c r="AG26" i="8"/>
  <c r="AE26" i="8"/>
  <c r="AD26" i="8"/>
  <c r="AN25" i="8"/>
  <c r="AK25" i="8"/>
  <c r="AI25" i="8"/>
  <c r="AG25" i="8"/>
  <c r="AE25" i="8"/>
  <c r="AD25" i="8"/>
  <c r="AN24" i="8"/>
  <c r="AK24" i="8"/>
  <c r="AI24" i="8"/>
  <c r="AG24" i="8"/>
  <c r="AE24" i="8"/>
  <c r="AD24" i="8"/>
  <c r="AH33" i="8" l="1"/>
  <c r="AH25" i="8"/>
  <c r="AH28" i="8"/>
  <c r="AH29" i="8"/>
  <c r="AH32" i="8"/>
  <c r="AH26" i="8"/>
  <c r="AH27" i="8"/>
  <c r="AH24" i="8"/>
  <c r="AH30" i="8"/>
  <c r="AH31" i="8"/>
  <c r="AF24" i="8" l="1"/>
  <c r="AJ24" i="8"/>
  <c r="AM24" i="8"/>
  <c r="AF25" i="8"/>
  <c r="AJ25" i="8"/>
  <c r="AM25" i="8"/>
  <c r="AF26" i="8"/>
  <c r="AJ26" i="8"/>
  <c r="AM26" i="8"/>
  <c r="AF27" i="8"/>
  <c r="AJ27" i="8"/>
  <c r="AM27" i="8"/>
  <c r="AF28" i="8"/>
  <c r="AJ28" i="8"/>
  <c r="AM28" i="8"/>
  <c r="AF29" i="8"/>
  <c r="AJ29" i="8"/>
  <c r="AM29" i="8"/>
  <c r="AF30" i="8"/>
  <c r="AJ30" i="8"/>
  <c r="AM30" i="8"/>
  <c r="AF31" i="8"/>
  <c r="AJ31" i="8"/>
  <c r="AM31" i="8"/>
  <c r="AF32" i="8"/>
  <c r="AJ32" i="8"/>
  <c r="AM32" i="8"/>
  <c r="AF33" i="8"/>
  <c r="AJ33" i="8"/>
  <c r="AM33" i="8"/>
  <c r="AE23" i="8" l="1"/>
  <c r="AE22" i="8"/>
  <c r="AE21" i="8"/>
  <c r="AE20" i="8"/>
  <c r="AE19" i="8"/>
  <c r="AE18" i="8"/>
  <c r="AD23" i="8"/>
  <c r="AD22" i="8"/>
  <c r="AD21" i="8"/>
  <c r="AG20" i="8"/>
  <c r="AG19" i="8"/>
  <c r="AD20" i="8"/>
  <c r="AD19" i="8"/>
  <c r="AD18" i="8"/>
  <c r="AG23" i="8"/>
  <c r="AG22" i="8"/>
  <c r="AG21" i="8"/>
  <c r="AG18" i="8"/>
  <c r="AM19" i="8"/>
  <c r="AF21" i="8"/>
  <c r="AJ22" i="8"/>
  <c r="AM23" i="8"/>
  <c r="AF20" i="8"/>
  <c r="AM22" i="8"/>
  <c r="AF18" i="8"/>
  <c r="AM20" i="8"/>
  <c r="AM18" i="8"/>
  <c r="AJ21" i="8"/>
  <c r="AF22" i="8"/>
  <c r="AF19" i="8"/>
  <c r="AJ20" i="8"/>
  <c r="AM21" i="8"/>
  <c r="AF23" i="8"/>
  <c r="AE17" i="8"/>
  <c r="AG17" i="8"/>
  <c r="AD17" i="8"/>
  <c r="AF17" i="8"/>
  <c r="AM17" i="8"/>
  <c r="AD16" i="8"/>
  <c r="AG16" i="8"/>
  <c r="AE16" i="8"/>
  <c r="AM16" i="8"/>
  <c r="AF16" i="8"/>
  <c r="AE15" i="8"/>
  <c r="AD15" i="8"/>
  <c r="AG15" i="8"/>
  <c r="AM15" i="8"/>
  <c r="AF15" i="8"/>
  <c r="AE14" i="8"/>
  <c r="AD14" i="8"/>
  <c r="AG14" i="8"/>
  <c r="AF14" i="8"/>
  <c r="AM14" i="8"/>
  <c r="AD13" i="8"/>
  <c r="AE13" i="8"/>
  <c r="AG13" i="8"/>
  <c r="AF13" i="8"/>
  <c r="AM13" i="8"/>
  <c r="AM10" i="8"/>
  <c r="AM11" i="8"/>
  <c r="AM12" i="8"/>
  <c r="AF4" i="8"/>
  <c r="AF10" i="8" s="1"/>
  <c r="AE4" i="8"/>
  <c r="AE12" i="8" s="1"/>
  <c r="AD4" i="8"/>
  <c r="AD11" i="8" s="1"/>
  <c r="AJ4" i="8"/>
  <c r="AJ11" i="8" s="1"/>
  <c r="AI4" i="8"/>
  <c r="AI12" i="8" s="1"/>
  <c r="AM9" i="8"/>
  <c r="AH19" i="8" l="1"/>
  <c r="AH22" i="8"/>
  <c r="AI22" i="8"/>
  <c r="AH18" i="8"/>
  <c r="AH21" i="8"/>
  <c r="AI20" i="8"/>
  <c r="AJ23" i="8"/>
  <c r="AI19" i="8"/>
  <c r="AI21" i="8"/>
  <c r="AI23" i="8"/>
  <c r="AI18" i="8"/>
  <c r="AJ19" i="8"/>
  <c r="AJ18" i="8"/>
  <c r="AH20" i="8"/>
  <c r="AH23" i="8"/>
  <c r="AI16" i="8"/>
  <c r="AI17" i="8"/>
  <c r="AH17" i="8"/>
  <c r="AJ17" i="8"/>
  <c r="AJ16" i="8"/>
  <c r="AH16" i="8"/>
  <c r="AH15" i="8"/>
  <c r="AH13" i="8"/>
  <c r="AI15" i="8"/>
  <c r="AJ15" i="8"/>
  <c r="AH14" i="8"/>
  <c r="AJ14" i="8"/>
  <c r="AI14" i="8"/>
  <c r="AI13" i="8"/>
  <c r="AE9" i="8"/>
  <c r="AD9" i="8"/>
  <c r="AE11" i="8"/>
  <c r="AE10" i="8"/>
  <c r="AF12" i="8"/>
  <c r="AD10" i="8"/>
  <c r="AD12" i="8"/>
  <c r="AI11" i="8"/>
  <c r="AI9" i="8"/>
  <c r="AN4" i="8"/>
  <c r="AI10" i="8"/>
  <c r="AF11" i="8"/>
  <c r="AF9" i="8"/>
  <c r="AJ10" i="8"/>
  <c r="AJ13" i="8"/>
  <c r="AJ12" i="8"/>
  <c r="AJ9" i="8"/>
  <c r="AN17" i="8" l="1"/>
  <c r="AN23" i="8"/>
  <c r="AN21" i="8"/>
  <c r="AN19" i="8"/>
  <c r="AN22" i="8"/>
  <c r="AN20" i="8"/>
  <c r="AN18" i="8"/>
  <c r="AN15" i="8"/>
  <c r="AN16" i="8"/>
  <c r="AN13" i="8"/>
  <c r="AN14" i="8"/>
  <c r="AN12" i="8"/>
  <c r="AN10" i="8"/>
  <c r="AN11" i="8"/>
  <c r="AN9" i="8"/>
  <c r="AL4" i="8"/>
  <c r="AG4" i="8"/>
  <c r="AG9" i="8" s="1"/>
  <c r="AH9" i="8" s="1"/>
  <c r="AK4" i="8"/>
  <c r="AK17" i="8" l="1"/>
  <c r="AK19" i="8"/>
  <c r="AK18" i="8"/>
  <c r="AK23" i="8"/>
  <c r="AO23" i="8" s="1"/>
  <c r="AK20" i="8"/>
  <c r="AK21" i="8"/>
  <c r="AO21" i="8" s="1"/>
  <c r="AK22" i="8"/>
  <c r="AK15" i="8"/>
  <c r="AO15" i="8" s="1"/>
  <c r="AK16" i="8"/>
  <c r="AO16" i="8" s="1"/>
  <c r="AK13" i="8"/>
  <c r="AO13" i="8" s="1"/>
  <c r="AK14" i="8"/>
  <c r="AO14" i="8" s="1"/>
  <c r="AG12" i="8"/>
  <c r="AH12" i="8" s="1"/>
  <c r="AG10" i="8"/>
  <c r="AH10" i="8" s="1"/>
  <c r="AG11" i="8"/>
  <c r="AH11" i="8" s="1"/>
  <c r="AK10" i="8"/>
  <c r="AO10" i="8" s="1"/>
  <c r="AK11" i="8"/>
  <c r="AO11" i="8" s="1"/>
  <c r="AK9" i="8"/>
  <c r="AO9" i="8" s="1"/>
  <c r="AK12" i="8"/>
  <c r="AO12" i="8" s="1"/>
  <c r="AO18" i="8"/>
  <c r="AO22" i="8"/>
  <c r="AO26" i="8"/>
  <c r="AO30" i="8"/>
  <c r="AO29" i="8"/>
  <c r="AO19" i="8"/>
  <c r="AO27" i="8"/>
  <c r="AO31" i="8"/>
  <c r="AO17" i="8"/>
  <c r="AO33" i="8"/>
  <c r="AO20" i="8"/>
  <c r="AO24" i="8"/>
  <c r="AO28" i="8"/>
  <c r="AO32" i="8"/>
  <c r="AO25" i="8"/>
</calcChain>
</file>

<file path=xl/sharedStrings.xml><?xml version="1.0" encoding="utf-8"?>
<sst xmlns="http://schemas.openxmlformats.org/spreadsheetml/2006/main" count="322" uniqueCount="69">
  <si>
    <t>PLICA</t>
  </si>
  <si>
    <t>LICITANTE</t>
  </si>
  <si>
    <t>TOTAL</t>
  </si>
  <si>
    <t>BAJA</t>
  </si>
  <si>
    <t>1 licitador</t>
  </si>
  <si>
    <t>2 licitadores</t>
  </si>
  <si>
    <t>3 licitadores</t>
  </si>
  <si>
    <t>4 o más</t>
  </si>
  <si>
    <t>FINAL</t>
  </si>
  <si>
    <t>Precio máximo:</t>
  </si>
  <si>
    <t>NO AFECTA
10%</t>
  </si>
  <si>
    <t>-25%
OJO sobre Max o Media</t>
  </si>
  <si>
    <t>+10%
QUITAR</t>
  </si>
  <si>
    <t>Nº Ofertas Inferiores a Media</t>
  </si>
  <si>
    <t>3 Ofertas menores</t>
  </si>
  <si>
    <t>Precio máximo</t>
  </si>
  <si>
    <t>%BAJA</t>
  </si>
  <si>
    <t>NO VÁLIDOS</t>
  </si>
  <si>
    <t>Criterio 5</t>
  </si>
  <si>
    <t>Criterio: Precio</t>
  </si>
  <si>
    <t>PUN</t>
  </si>
  <si>
    <t xml:space="preserve">Puntos que se reparten por el criterio </t>
  </si>
  <si>
    <t>OfM</t>
  </si>
  <si>
    <t>Importe de la Oferta MENOR valida</t>
  </si>
  <si>
    <t>OfP</t>
  </si>
  <si>
    <t>(OfM / OfP) x PUN</t>
  </si>
  <si>
    <t>Criterio 6</t>
  </si>
  <si>
    <t>Criterio 7</t>
  </si>
  <si>
    <t>Criterio 8</t>
  </si>
  <si>
    <t>Criterio 9</t>
  </si>
  <si>
    <t>Importe de la Oferta del Licitante</t>
  </si>
  <si>
    <t>FORMULA DE CÁLCULO DE LOS PUNTOS OBTENIDOS POR LICITANTE</t>
  </si>
  <si>
    <t>Criterio 10</t>
  </si>
  <si>
    <t>Criterio 11</t>
  </si>
  <si>
    <t>Criterio 12</t>
  </si>
  <si>
    <t>Criterio 13</t>
  </si>
  <si>
    <t>Criterio 14</t>
  </si>
  <si>
    <t>Criterio 15</t>
  </si>
  <si>
    <t>Criterio 16</t>
  </si>
  <si>
    <t>Criterio de uso</t>
  </si>
  <si>
    <t>Criterio de mantenimiento</t>
  </si>
  <si>
    <t>Reducción plazo entrega</t>
  </si>
  <si>
    <t>COMERCIAL DE AUTOMOCION RUBIO S.L.</t>
  </si>
  <si>
    <t>VOLVO GROUP ESPAÑA SAU</t>
  </si>
  <si>
    <t>SVAT - SISTEMAS Y VEHICULOS DE ALTA TECNOLOGIA, S.A.</t>
  </si>
  <si>
    <t>2024-006</t>
  </si>
  <si>
    <t xml:space="preserve">SUMINISTRO Y EL MANTENIMIENTO DE DOS RECOLECTORES ELÉCTRICOS DE CARGA TRASERA DE APROXIMADAMENTE 14 m3 DE CAPACIDAD PARA LA RECOGIDA DE RESIDUOS SÓLIDOS URBANOS, TENIENDO EN CUENTA LOS REQUERIMIENTOS ESPECIALES DE LA RECOGIDA DE LA FRACCIÓN ORGÁNICA, ENMARCADO EN EL PLAN DE RECUPERACIÓN, TRANSFORMACIÓN Y RESILIENCIA – FINANCIADO POR LA UNIÓN EUROPEA - NEXT GENERATION EU </t>
  </si>
  <si>
    <t>PUNTOS</t>
  </si>
  <si>
    <t>DESCRIPCIÓN DEL BIEN/SERVICIO</t>
  </si>
  <si>
    <t>COEFICIENTE DE VALORACIÓN</t>
  </si>
  <si>
    <t>PRECIO MÁXIMO (€/UD)</t>
  </si>
  <si>
    <t>PRECIO OFERTADO (€/UD)</t>
  </si>
  <si>
    <t>REFERENCIA OFERTANTE</t>
  </si>
  <si>
    <t>FABRICANTE
CAMIÓN</t>
  </si>
  <si>
    <t>FABRICANTE CAJA RECOLECTORA</t>
  </si>
  <si>
    <t>SUMINISTRO CAMIÓN RECOLECTOR ELÉCTRICO CARGA TRASERA (€)</t>
  </si>
  <si>
    <t>RENAULT TRUCKS</t>
  </si>
  <si>
    <t>ROS ROCA</t>
  </si>
  <si>
    <t>SERVICIO DE MANTENIMIENTO ANUAL CAMIÓN ELÉCTRICO (€/año)</t>
  </si>
  <si>
    <t>MANO DE OBRA SERVICIO TÉCNICO EN TALLER PROPIO (€/h)*</t>
  </si>
  <si>
    <t>MANO DE OBRA SERVICIO TÉCNICO EN TALLER CALVIÀ 2000 (€/h)*</t>
  </si>
  <si>
    <t>RECOGIDA Y ENTREGA DEL VEHÍCULO (€)*</t>
  </si>
  <si>
    <t>UNIDAD VALORACIÓN</t>
  </si>
  <si>
    <t>VALOR OFERTADO</t>
  </si>
  <si>
    <t>Reducción sobre el plazo de entrega máxima de 43 semanas**</t>
  </si>
  <si>
    <t>SEMANAS</t>
  </si>
  <si>
    <t>OFERTA  VOLVO GROUP ESPAÑA, S.A.U.</t>
  </si>
  <si>
    <t/>
  </si>
  <si>
    <t>OFERTA Máx
971.298,00 €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</si>
</sst>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 #,##0.00\ &quot;€&quot;_-;\-* #,##0.00\ &quot;€&quot;_-;_-* &quot;-&quot;??\ &quot;€&quot;_-;_-@_-"/>
    <numFmt numFmtId="164" formatCode="_-* #,##0.00\ _€_-;\-* #,##0.00\ _€_-;_-* &quot;-&quot;??\ _€_-;_-@_-"/>
    <numFmt numFmtId="165" formatCode="_-* #,##0.000\ _€_-;\-* #,##0.000\ _€_-;_-* &quot;-&quot;??\ _€_-;_-@_-"/>
    <numFmt numFmtId="166" formatCode="_-* #,##0.000\ &quot;€&quot;_-;\-* #,##0.000\ &quot;€&quot;_-;_-* &quot;-&quot;???\ &quot;€&quot;_-;_-@_-"/>
    <numFmt numFmtId="167" formatCode="0_ ;\-0\ "/>
    <numFmt numFmtId="168" formatCode="#,##0.00_ ;\-#,##0.00\ "/>
    <numFmt numFmtId="169" formatCode="#,##0.000_ ;\-#,##0.000\ "/>
    <numFmt numFmtId="170" formatCode="#,##0.00\ &quot;€&quot;"/>
  </numFmts>
  <fonts count="20" x14ac:knownFonts="1">
    <font>
      <sz val="11"/>
      <color theme="1"/>
      <name val="Calibri"/>
      <family val="2"/>
      <scheme val="minor"/>
    </font>
    <font>
      <sz val="11"/>
      <color theme="1"/>
      <name val="Calibri"/>
      <family val="2"/>
      <scheme val="minor"/>
    </font>
    <font>
      <i/>
      <sz val="11"/>
      <color theme="1"/>
      <name val="Calibri"/>
      <family val="2"/>
      <scheme val="minor"/>
    </font>
    <font>
      <b/>
      <sz val="11"/>
      <color theme="1"/>
      <name val="Calibri"/>
      <family val="2"/>
      <scheme val="minor"/>
    </font>
    <font>
      <b/>
      <sz val="14"/>
      <color theme="1"/>
      <name val="Calibri"/>
      <family val="2"/>
      <scheme val="minor"/>
    </font>
    <font>
      <b/>
      <i/>
      <sz val="11"/>
      <color theme="1"/>
      <name val="Calibri"/>
      <family val="2"/>
      <scheme val="minor"/>
    </font>
    <font>
      <sz val="11"/>
      <color rgb="FFC00000"/>
      <name val="Calibri"/>
      <family val="2"/>
      <scheme val="minor"/>
    </font>
    <font>
      <sz val="11"/>
      <color theme="0"/>
      <name val="Calibri"/>
      <family val="2"/>
      <scheme val="minor"/>
    </font>
    <font>
      <b/>
      <sz val="16"/>
      <color theme="1"/>
      <name val="Calibri"/>
      <family val="2"/>
      <scheme val="minor"/>
    </font>
    <font>
      <sz val="12"/>
      <color theme="1"/>
      <name val="Calibri"/>
      <family val="2"/>
      <scheme val="minor"/>
    </font>
    <font>
      <sz val="11"/>
      <name val="Calibri"/>
      <family val="2"/>
      <scheme val="minor"/>
    </font>
    <font>
      <sz val="8"/>
      <name val="Calibri"/>
      <family val="2"/>
      <scheme val="minor"/>
    </font>
    <font>
      <sz val="11"/>
      <color rgb="FF000000"/>
      <name val="Calibri"/>
      <family val="2"/>
    </font>
    <font>
      <b/>
      <sz val="10"/>
      <color theme="1"/>
      <name val="Calibri"/>
      <family val="2"/>
      <scheme val="minor"/>
    </font>
    <font>
      <b/>
      <sz val="10"/>
      <color rgb="FF000000"/>
      <name val="Tahoma"/>
      <family val="2"/>
    </font>
    <font>
      <sz val="10"/>
      <color rgb="FF000000"/>
      <name val="Tahoma"/>
      <family val="2"/>
    </font>
    <font>
      <sz val="11"/>
      <color rgb="FF000000"/>
      <name val="Tahoma"/>
      <family val="2"/>
    </font>
    <font>
      <b/>
      <sz val="11"/>
      <color rgb="FF000000"/>
      <name val="Calibri"/>
      <family val="2"/>
    </font>
    <font>
      <sz val="10"/>
      <color rgb="FFFF0000"/>
      <name val="Tahoma"/>
      <family val="2"/>
    </font>
    <font>
      <sz val="10"/>
      <name val="Tahoma"/>
      <family val="2"/>
    </font>
  </fonts>
  <fills count="14">
    <fill>
      <patternFill patternType="none"/>
    </fill>
    <fill>
      <patternFill patternType="gray125"/>
    </fill>
    <fill>
      <patternFill patternType="solid">
        <fgColor theme="0" tint="-0.14999847407452621"/>
        <bgColor indexed="64"/>
      </patternFill>
    </fill>
    <fill>
      <patternFill patternType="solid">
        <fgColor rgb="FFFFFFCC"/>
        <bgColor indexed="64"/>
      </patternFill>
    </fill>
    <fill>
      <patternFill patternType="solid">
        <fgColor rgb="FFFFFF75"/>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theme="2" tint="-0.499984740745262"/>
        <bgColor indexed="64"/>
      </patternFill>
    </fill>
    <fill>
      <patternFill patternType="solid">
        <fgColor theme="0"/>
        <bgColor indexed="64"/>
      </patternFill>
    </fill>
    <fill>
      <patternFill patternType="solid">
        <fgColor theme="2"/>
        <bgColor indexed="64"/>
      </patternFill>
    </fill>
    <fill>
      <patternFill patternType="solid">
        <fgColor theme="0" tint="-4.9989318521683403E-2"/>
        <bgColor indexed="64"/>
      </patternFill>
    </fill>
    <fill>
      <patternFill patternType="solid">
        <fgColor rgb="FFACB9CA"/>
        <bgColor rgb="FF000000"/>
      </patternFill>
    </fill>
    <fill>
      <patternFill patternType="solid">
        <fgColor rgb="FFFFF2CC"/>
        <bgColor rgb="FF000000"/>
      </patternFill>
    </fill>
    <fill>
      <patternFill patternType="solid">
        <fgColor rgb="FFFFFFFF"/>
        <bgColor rgb="FF000000"/>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style="hair">
        <color indexed="64"/>
      </left>
      <right/>
      <top/>
      <bottom/>
      <diagonal/>
    </border>
    <border>
      <left style="hair">
        <color indexed="64"/>
      </left>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s>
  <cellStyleXfs count="4">
    <xf numFmtId="0" fontId="0" fillId="0" borderId="0"/>
    <xf numFmtId="164"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135">
    <xf numFmtId="0" fontId="0" fillId="0" borderId="0" xfId="0"/>
    <xf numFmtId="0" fontId="0" fillId="0" borderId="0" xfId="0" applyAlignment="1">
      <alignment horizontal="center"/>
    </xf>
    <xf numFmtId="44" fontId="2" fillId="0" borderId="0" xfId="0" applyNumberFormat="1" applyFont="1"/>
    <xf numFmtId="167" fontId="0" fillId="0" borderId="0" xfId="0" applyNumberFormat="1"/>
    <xf numFmtId="0" fontId="0" fillId="3" borderId="0" xfId="0" applyFill="1"/>
    <xf numFmtId="167" fontId="0" fillId="3" borderId="0" xfId="0" applyNumberFormat="1" applyFill="1"/>
    <xf numFmtId="44" fontId="2" fillId="3" borderId="0" xfId="0" applyNumberFormat="1" applyFont="1" applyFill="1"/>
    <xf numFmtId="44" fontId="2" fillId="3" borderId="0" xfId="2" applyFont="1" applyFill="1"/>
    <xf numFmtId="0" fontId="2" fillId="0" borderId="0" xfId="0" applyFont="1"/>
    <xf numFmtId="0" fontId="0" fillId="4" borderId="0" xfId="0" applyFill="1"/>
    <xf numFmtId="0" fontId="0" fillId="0" borderId="2" xfId="0" applyBorder="1" applyAlignment="1">
      <alignment horizontal="center"/>
    </xf>
    <xf numFmtId="0" fontId="0" fillId="0" borderId="4" xfId="0" applyBorder="1"/>
    <xf numFmtId="0" fontId="0" fillId="0" borderId="5" xfId="0" applyBorder="1"/>
    <xf numFmtId="0" fontId="3" fillId="2" borderId="10"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1" xfId="0" applyFont="1" applyFill="1" applyBorder="1" applyAlignment="1">
      <alignment horizontal="center" vertical="center"/>
    </xf>
    <xf numFmtId="0" fontId="0" fillId="6" borderId="0" xfId="0" applyFill="1" applyAlignment="1">
      <alignment horizontal="center"/>
    </xf>
    <xf numFmtId="0" fontId="0" fillId="7" borderId="0" xfId="0" applyFill="1" applyAlignment="1">
      <alignment horizontal="center"/>
    </xf>
    <xf numFmtId="9" fontId="0" fillId="0" borderId="0" xfId="0" applyNumberFormat="1" applyAlignment="1">
      <alignment horizontal="center" vertical="center"/>
    </xf>
    <xf numFmtId="0" fontId="0" fillId="0" borderId="0" xfId="0" applyAlignment="1">
      <alignment horizontal="center" vertical="center" wrapText="1"/>
    </xf>
    <xf numFmtId="9" fontId="0" fillId="0" borderId="0" xfId="0" quotePrefix="1" applyNumberFormat="1" applyAlignment="1">
      <alignment horizontal="center" vertical="center" wrapText="1"/>
    </xf>
    <xf numFmtId="9" fontId="6" fillId="0" borderId="0" xfId="0" quotePrefix="1" applyNumberFormat="1" applyFont="1" applyAlignment="1">
      <alignment horizontal="center" vertical="center" wrapText="1"/>
    </xf>
    <xf numFmtId="0" fontId="0" fillId="6" borderId="0" xfId="0" applyFill="1" applyAlignment="1">
      <alignment horizontal="center" vertical="center"/>
    </xf>
    <xf numFmtId="0" fontId="7" fillId="0" borderId="0" xfId="0" applyFont="1"/>
    <xf numFmtId="10" fontId="6" fillId="6" borderId="2" xfId="3" applyNumberFormat="1" applyFont="1" applyFill="1" applyBorder="1" applyAlignment="1" applyProtection="1">
      <alignment horizontal="center"/>
    </xf>
    <xf numFmtId="10" fontId="6" fillId="6" borderId="3" xfId="3" applyNumberFormat="1" applyFont="1" applyFill="1" applyBorder="1" applyAlignment="1" applyProtection="1">
      <alignment horizontal="center"/>
    </xf>
    <xf numFmtId="0" fontId="3" fillId="2" borderId="1" xfId="0" applyFont="1" applyFill="1" applyBorder="1" applyAlignment="1">
      <alignment horizontal="center" vertical="center" wrapText="1"/>
    </xf>
    <xf numFmtId="0" fontId="0" fillId="0" borderId="0" xfId="0" quotePrefix="1"/>
    <xf numFmtId="169" fontId="0" fillId="10" borderId="9" xfId="1" applyNumberFormat="1" applyFont="1" applyFill="1" applyBorder="1"/>
    <xf numFmtId="0" fontId="0" fillId="0" borderId="3" xfId="0" applyBorder="1"/>
    <xf numFmtId="0" fontId="0" fillId="0" borderId="3" xfId="0" applyBorder="1" applyAlignment="1">
      <alignment horizontal="center"/>
    </xf>
    <xf numFmtId="169" fontId="0" fillId="10" borderId="8" xfId="1" applyNumberFormat="1" applyFont="1" applyFill="1" applyBorder="1"/>
    <xf numFmtId="0" fontId="0" fillId="0" borderId="2" xfId="0" applyBorder="1"/>
    <xf numFmtId="0" fontId="0" fillId="8" borderId="1" xfId="0" applyFill="1" applyBorder="1"/>
    <xf numFmtId="0" fontId="0" fillId="0" borderId="0" xfId="0" applyAlignment="1">
      <alignment horizontal="right"/>
    </xf>
    <xf numFmtId="0" fontId="5" fillId="0" borderId="11" xfId="0" applyFont="1" applyBorder="1" applyAlignment="1">
      <alignment horizontal="centerContinuous" vertical="center" wrapText="1"/>
    </xf>
    <xf numFmtId="0" fontId="5" fillId="0" borderId="14" xfId="0" applyFont="1" applyBorder="1" applyAlignment="1">
      <alignment horizontal="centerContinuous" vertical="center" wrapText="1"/>
    </xf>
    <xf numFmtId="0" fontId="5" fillId="0" borderId="10" xfId="0" applyFont="1" applyBorder="1" applyAlignment="1">
      <alignment horizontal="centerContinuous" vertical="center" wrapText="1"/>
    </xf>
    <xf numFmtId="0" fontId="4" fillId="10" borderId="11" xfId="0" applyFont="1" applyFill="1" applyBorder="1" applyAlignment="1">
      <alignment horizontal="centerContinuous" vertical="center" wrapText="1"/>
    </xf>
    <xf numFmtId="0" fontId="4" fillId="10" borderId="14" xfId="0" applyFont="1" applyFill="1" applyBorder="1" applyAlignment="1">
      <alignment horizontal="centerContinuous" vertical="center" wrapText="1"/>
    </xf>
    <xf numFmtId="0" fontId="13" fillId="10" borderId="10" xfId="0" applyFont="1" applyFill="1" applyBorder="1" applyAlignment="1">
      <alignment horizontal="centerContinuous" vertical="center" wrapText="1"/>
    </xf>
    <xf numFmtId="0" fontId="14" fillId="11" borderId="1" xfId="0" applyFont="1" applyFill="1" applyBorder="1" applyAlignment="1">
      <alignment horizontal="center" vertical="center" wrapText="1"/>
    </xf>
    <xf numFmtId="0" fontId="15" fillId="0" borderId="1" xfId="0" applyFont="1" applyBorder="1" applyAlignment="1">
      <alignment horizontal="left" vertical="center" wrapText="1"/>
    </xf>
    <xf numFmtId="0" fontId="15" fillId="0" borderId="1" xfId="0" applyFont="1" applyBorder="1" applyAlignment="1">
      <alignment horizontal="right" vertical="center" wrapText="1"/>
    </xf>
    <xf numFmtId="44" fontId="15" fillId="0" borderId="1" xfId="2" applyFont="1" applyFill="1" applyBorder="1" applyAlignment="1" applyProtection="1">
      <alignment horizontal="right" vertical="center" wrapText="1"/>
    </xf>
    <xf numFmtId="170" fontId="15" fillId="12" borderId="1" xfId="0" applyNumberFormat="1" applyFont="1" applyFill="1" applyBorder="1" applyAlignment="1" applyProtection="1">
      <alignment horizontal="right" vertical="center" wrapText="1"/>
      <protection locked="0"/>
    </xf>
    <xf numFmtId="0" fontId="15" fillId="12" borderId="1" xfId="0" applyFont="1" applyFill="1" applyBorder="1" applyAlignment="1" applyProtection="1">
      <alignment horizontal="left" vertical="center" wrapText="1"/>
      <protection locked="0"/>
    </xf>
    <xf numFmtId="0" fontId="16" fillId="0" borderId="0" xfId="0" applyFont="1" applyAlignment="1">
      <alignment horizontal="left"/>
    </xf>
    <xf numFmtId="0" fontId="17" fillId="0" borderId="1" xfId="0" applyFont="1" applyBorder="1" applyAlignment="1">
      <alignment horizontal="left"/>
    </xf>
    <xf numFmtId="170" fontId="17" fillId="0" borderId="1" xfId="0" applyNumberFormat="1" applyFont="1" applyBorder="1" applyAlignment="1">
      <alignment horizontal="right"/>
    </xf>
    <xf numFmtId="0" fontId="16" fillId="0" borderId="0" xfId="0" applyFont="1"/>
    <xf numFmtId="0" fontId="15" fillId="0" borderId="0" xfId="0" applyFont="1" applyAlignment="1">
      <alignment horizontal="left" vertical="center" wrapText="1"/>
    </xf>
    <xf numFmtId="0" fontId="18" fillId="0" borderId="0" xfId="0" applyFont="1" applyAlignment="1">
      <alignment horizontal="left"/>
    </xf>
    <xf numFmtId="0" fontId="19" fillId="13" borderId="1" xfId="0" applyFont="1" applyFill="1" applyBorder="1" applyAlignment="1">
      <alignment horizontal="left" vertical="center" wrapText="1"/>
    </xf>
    <xf numFmtId="4" fontId="19" fillId="13" borderId="1" xfId="0" applyNumberFormat="1" applyFont="1" applyFill="1" applyBorder="1" applyAlignment="1">
      <alignment horizontal="center" vertical="center" wrapText="1"/>
    </xf>
    <xf numFmtId="44" fontId="15" fillId="12" borderId="1" xfId="2" applyFont="1" applyFill="1" applyBorder="1" applyAlignment="1" applyProtection="1">
      <alignment horizontal="right" vertical="center" wrapText="1"/>
      <protection locked="0"/>
    </xf>
    <xf numFmtId="0" fontId="3" fillId="0" borderId="10" xfId="0" applyFont="1" applyBorder="1" applyAlignment="1">
      <alignment horizontal="center"/>
    </xf>
    <xf numFmtId="0" fontId="3" fillId="0" borderId="14" xfId="0" applyFont="1" applyBorder="1" applyAlignment="1">
      <alignment horizontal="center"/>
    </xf>
    <xf numFmtId="0" fontId="3" fillId="0" borderId="11" xfId="0" applyFont="1" applyBorder="1" applyAlignment="1">
      <alignment horizontal="center"/>
    </xf>
    <xf numFmtId="0" fontId="0" fillId="0" borderId="0" xfId="0" applyProtection="1"/>
    <xf numFmtId="0" fontId="4" fillId="0" borderId="10" xfId="0" applyFont="1" applyFill="1" applyBorder="1" applyAlignment="1" applyProtection="1">
      <alignment horizontal="center" vertical="center" wrapText="1"/>
    </xf>
    <xf numFmtId="0" fontId="4" fillId="0" borderId="14"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7" fillId="0" borderId="0" xfId="0" applyFont="1" applyProtection="1"/>
    <xf numFmtId="9" fontId="0" fillId="6" borderId="0" xfId="0" applyNumberFormat="1" applyFill="1" applyAlignment="1" applyProtection="1">
      <alignment horizontal="center" vertical="center"/>
    </xf>
    <xf numFmtId="0" fontId="0" fillId="7" borderId="0" xfId="0" applyFill="1" applyAlignment="1" applyProtection="1">
      <alignment horizontal="center"/>
    </xf>
    <xf numFmtId="0" fontId="0" fillId="0" borderId="0" xfId="0" applyAlignment="1" applyProtection="1">
      <alignment horizontal="center"/>
    </xf>
    <xf numFmtId="0" fontId="3" fillId="2" borderId="1" xfId="0" applyFont="1" applyFill="1" applyBorder="1" applyAlignment="1" applyProtection="1">
      <alignment horizontal="center"/>
    </xf>
    <xf numFmtId="44" fontId="3" fillId="0" borderId="1" xfId="2" applyFont="1" applyBorder="1" applyAlignment="1" applyProtection="1">
      <alignment horizontal="right"/>
    </xf>
    <xf numFmtId="44" fontId="3" fillId="0" borderId="0" xfId="2" applyFont="1" applyBorder="1" applyAlignment="1" applyProtection="1">
      <alignment horizontal="right"/>
    </xf>
    <xf numFmtId="44" fontId="0" fillId="0" borderId="0" xfId="0" applyNumberFormat="1" applyProtection="1"/>
    <xf numFmtId="0" fontId="0" fillId="6" borderId="1" xfId="0" applyFill="1" applyBorder="1" applyProtection="1"/>
    <xf numFmtId="44" fontId="2" fillId="3" borderId="0" xfId="0" applyNumberFormat="1" applyFont="1" applyFill="1" applyProtection="1"/>
    <xf numFmtId="0" fontId="0" fillId="0" borderId="0" xfId="0" applyBorder="1" applyAlignment="1" applyProtection="1">
      <alignment horizontal="right"/>
    </xf>
    <xf numFmtId="44" fontId="0" fillId="0" borderId="0" xfId="2" applyFont="1" applyBorder="1" applyAlignment="1" applyProtection="1">
      <alignment horizontal="right"/>
    </xf>
    <xf numFmtId="44" fontId="2" fillId="0" borderId="0" xfId="0" applyNumberFormat="1" applyFont="1" applyProtection="1"/>
    <xf numFmtId="0" fontId="0" fillId="8" borderId="1" xfId="0" applyFill="1" applyBorder="1" applyProtection="1"/>
    <xf numFmtId="0" fontId="0" fillId="0" borderId="0" xfId="0" quotePrefix="1" applyProtection="1"/>
    <xf numFmtId="0" fontId="3" fillId="2" borderId="10" xfId="0" applyFont="1" applyFill="1" applyBorder="1" applyAlignment="1" applyProtection="1">
      <alignment horizontal="center" vertical="center"/>
    </xf>
    <xf numFmtId="0" fontId="3" fillId="2" borderId="12" xfId="0" applyFont="1" applyFill="1" applyBorder="1" applyAlignment="1" applyProtection="1">
      <alignment horizontal="center" vertical="center"/>
    </xf>
    <xf numFmtId="0" fontId="3" fillId="2" borderId="10" xfId="0" applyFont="1" applyFill="1" applyBorder="1" applyAlignment="1" applyProtection="1">
      <alignment horizontal="center" vertical="center" wrapText="1"/>
    </xf>
    <xf numFmtId="0" fontId="3" fillId="2" borderId="1" xfId="0" applyFont="1" applyFill="1" applyBorder="1" applyAlignment="1" applyProtection="1">
      <alignment horizontal="center" vertical="center"/>
    </xf>
    <xf numFmtId="0" fontId="3" fillId="2" borderId="14" xfId="0" applyFont="1" applyFill="1" applyBorder="1" applyAlignment="1" applyProtection="1">
      <alignment horizontal="center" vertical="center" wrapText="1"/>
    </xf>
    <xf numFmtId="0" fontId="3" fillId="2" borderId="1" xfId="0" applyFont="1" applyFill="1" applyBorder="1" applyAlignment="1" applyProtection="1">
      <alignment horizontal="center" vertical="center" wrapText="1"/>
    </xf>
    <xf numFmtId="0" fontId="3" fillId="2" borderId="11" xfId="0" applyFont="1" applyFill="1" applyBorder="1" applyAlignment="1" applyProtection="1">
      <alignment horizontal="center" vertical="center"/>
    </xf>
    <xf numFmtId="0" fontId="10" fillId="0" borderId="0" xfId="0" quotePrefix="1" applyFont="1" applyProtection="1"/>
    <xf numFmtId="0" fontId="0" fillId="0" borderId="2" xfId="0" applyBorder="1" applyAlignment="1" applyProtection="1">
      <alignment horizontal="center"/>
    </xf>
    <xf numFmtId="0" fontId="0" fillId="0" borderId="4" xfId="0" applyBorder="1" applyProtection="1"/>
    <xf numFmtId="168" fontId="0" fillId="0" borderId="2" xfId="2" applyNumberFormat="1" applyFont="1" applyBorder="1" applyProtection="1"/>
    <xf numFmtId="168" fontId="0" fillId="6" borderId="8" xfId="2" applyNumberFormat="1" applyFont="1" applyFill="1" applyBorder="1" applyProtection="1"/>
    <xf numFmtId="168" fontId="0" fillId="0" borderId="0" xfId="2" applyNumberFormat="1" applyFont="1" applyFill="1" applyBorder="1" applyProtection="1"/>
    <xf numFmtId="168" fontId="0" fillId="0" borderId="8" xfId="1" applyNumberFormat="1" applyFont="1" applyFill="1" applyBorder="1" applyAlignment="1" applyProtection="1">
      <alignment horizontal="right"/>
    </xf>
    <xf numFmtId="168" fontId="0" fillId="0" borderId="2" xfId="1" applyNumberFormat="1" applyFont="1" applyFill="1" applyBorder="1" applyAlignment="1" applyProtection="1">
      <alignment horizontal="right"/>
    </xf>
    <xf numFmtId="0" fontId="0" fillId="0" borderId="2" xfId="0" applyFill="1" applyBorder="1" applyProtection="1"/>
    <xf numFmtId="169" fontId="0" fillId="0" borderId="8" xfId="1" applyNumberFormat="1" applyFont="1" applyFill="1" applyBorder="1" applyProtection="1"/>
    <xf numFmtId="168" fontId="0" fillId="5" borderId="8" xfId="0" applyNumberFormat="1" applyFill="1" applyBorder="1" applyProtection="1"/>
    <xf numFmtId="0" fontId="0" fillId="6" borderId="6" xfId="0" applyNumberFormat="1" applyFill="1" applyBorder="1" applyProtection="1"/>
    <xf numFmtId="0" fontId="7" fillId="0" borderId="0" xfId="0" applyFont="1" applyBorder="1" applyProtection="1"/>
    <xf numFmtId="44" fontId="0" fillId="0" borderId="0" xfId="0" applyNumberFormat="1" applyBorder="1" applyProtection="1"/>
    <xf numFmtId="0" fontId="0" fillId="4" borderId="0" xfId="0" applyFill="1" applyProtection="1"/>
    <xf numFmtId="168" fontId="0" fillId="0" borderId="2" xfId="2" applyNumberFormat="1" applyFont="1" applyBorder="1" applyAlignment="1" applyProtection="1"/>
    <xf numFmtId="168" fontId="0" fillId="0" borderId="0" xfId="2" applyNumberFormat="1" applyFont="1" applyFill="1" applyBorder="1" applyAlignment="1" applyProtection="1"/>
    <xf numFmtId="0" fontId="0" fillId="0" borderId="0" xfId="0" applyBorder="1" applyProtection="1"/>
    <xf numFmtId="169" fontId="0" fillId="5" borderId="8" xfId="0" applyNumberFormat="1" applyFill="1" applyBorder="1" applyProtection="1"/>
    <xf numFmtId="0" fontId="0" fillId="0" borderId="3" xfId="0" applyFill="1" applyBorder="1" applyAlignment="1" applyProtection="1">
      <alignment horizontal="center"/>
    </xf>
    <xf numFmtId="0" fontId="0" fillId="0" borderId="5" xfId="0" applyBorder="1" applyProtection="1"/>
    <xf numFmtId="168" fontId="0" fillId="0" borderId="3" xfId="2" applyNumberFormat="1" applyFont="1" applyBorder="1" applyProtection="1"/>
    <xf numFmtId="168" fontId="0" fillId="6" borderId="9" xfId="2" applyNumberFormat="1" applyFont="1" applyFill="1" applyBorder="1" applyProtection="1"/>
    <xf numFmtId="168" fontId="0" fillId="0" borderId="13" xfId="2" applyNumberFormat="1" applyFont="1" applyFill="1" applyBorder="1" applyProtection="1"/>
    <xf numFmtId="168" fontId="0" fillId="0" borderId="9" xfId="1" applyNumberFormat="1" applyFont="1" applyFill="1" applyBorder="1" applyAlignment="1" applyProtection="1">
      <alignment horizontal="right"/>
    </xf>
    <xf numFmtId="168" fontId="0" fillId="0" borderId="3" xfId="1" applyNumberFormat="1" applyFont="1" applyFill="1" applyBorder="1" applyAlignment="1" applyProtection="1">
      <alignment horizontal="right"/>
    </xf>
    <xf numFmtId="0" fontId="0" fillId="0" borderId="3" xfId="0" applyFill="1" applyBorder="1" applyProtection="1"/>
    <xf numFmtId="169" fontId="0" fillId="0" borderId="9" xfId="1" applyNumberFormat="1" applyFont="1" applyFill="1" applyBorder="1" applyProtection="1"/>
    <xf numFmtId="169" fontId="0" fillId="5" borderId="9" xfId="0" applyNumberFormat="1" applyFill="1" applyBorder="1" applyProtection="1"/>
    <xf numFmtId="0" fontId="0" fillId="6" borderId="7" xfId="0" applyNumberFormat="1" applyFill="1" applyBorder="1" applyProtection="1"/>
    <xf numFmtId="44" fontId="0" fillId="0" borderId="0" xfId="2" applyFont="1" applyBorder="1" applyProtection="1"/>
    <xf numFmtId="164" fontId="0" fillId="0" borderId="0" xfId="1" applyFont="1" applyBorder="1" applyAlignment="1" applyProtection="1">
      <alignment horizontal="right"/>
    </xf>
    <xf numFmtId="165" fontId="0" fillId="0" borderId="0" xfId="1" applyNumberFormat="1" applyFont="1" applyBorder="1" applyProtection="1"/>
    <xf numFmtId="166" fontId="0" fillId="0" borderId="0" xfId="0" applyNumberFormat="1" applyBorder="1" applyProtection="1"/>
    <xf numFmtId="44" fontId="7" fillId="0" borderId="0" xfId="0" applyNumberFormat="1" applyFont="1" applyProtection="1"/>
    <xf numFmtId="0" fontId="0" fillId="0" borderId="0" xfId="0" applyFont="1" applyProtection="1"/>
    <xf numFmtId="0" fontId="5" fillId="0" borderId="10" xfId="0" applyFont="1" applyFill="1" applyBorder="1" applyAlignment="1" applyProtection="1">
      <alignment horizontal="center"/>
    </xf>
    <xf numFmtId="0" fontId="5" fillId="0" borderId="14" xfId="0" applyFont="1" applyFill="1" applyBorder="1" applyAlignment="1" applyProtection="1">
      <alignment horizontal="center"/>
    </xf>
    <xf numFmtId="0" fontId="5" fillId="0" borderId="11" xfId="0" applyFont="1" applyFill="1" applyBorder="1" applyAlignment="1" applyProtection="1">
      <alignment horizontal="center"/>
    </xf>
    <xf numFmtId="0" fontId="3" fillId="2" borderId="10" xfId="0" applyFont="1" applyFill="1" applyBorder="1" applyAlignment="1" applyProtection="1">
      <alignment horizontal="center"/>
    </xf>
    <xf numFmtId="44" fontId="0" fillId="0" borderId="1" xfId="2" applyFont="1" applyBorder="1" applyAlignment="1" applyProtection="1">
      <alignment horizontal="right"/>
    </xf>
    <xf numFmtId="10" fontId="6" fillId="6" borderId="15" xfId="3" applyNumberFormat="1" applyFont="1" applyFill="1" applyBorder="1" applyAlignment="1" applyProtection="1">
      <alignment horizontal="center"/>
    </xf>
    <xf numFmtId="10" fontId="6" fillId="6" borderId="8" xfId="3" applyNumberFormat="1" applyFont="1" applyFill="1" applyBorder="1" applyAlignment="1" applyProtection="1">
      <alignment horizontal="center"/>
    </xf>
    <xf numFmtId="10" fontId="6" fillId="6" borderId="9" xfId="3" applyNumberFormat="1" applyFont="1" applyFill="1" applyBorder="1" applyAlignment="1" applyProtection="1">
      <alignment horizontal="center"/>
    </xf>
    <xf numFmtId="0" fontId="8" fillId="5" borderId="0" xfId="0" applyFont="1" applyFill="1" applyProtection="1"/>
    <xf numFmtId="0" fontId="0" fillId="5" borderId="0" xfId="0" applyFill="1" applyProtection="1"/>
    <xf numFmtId="0" fontId="3" fillId="6" borderId="0" xfId="0" applyFont="1" applyFill="1" applyProtection="1"/>
    <xf numFmtId="0" fontId="9" fillId="9" borderId="0" xfId="0" applyFont="1" applyFill="1" applyProtection="1"/>
    <xf numFmtId="0" fontId="0" fillId="9" borderId="0" xfId="0" applyFill="1" applyProtection="1"/>
    <xf numFmtId="0" fontId="0" fillId="0" borderId="0" xfId="0" applyAlignment="1" applyProtection="1">
      <alignment horizontal="left"/>
    </xf>
  </cellXfs>
  <cellStyles count="4">
    <cellStyle name="Millares" xfId="1" builtinId="3"/>
    <cellStyle name="Moneda" xfId="2" builtinId="4"/>
    <cellStyle name="Normal" xfId="0" builtinId="0"/>
    <cellStyle name="Porcentaje" xfId="3" builtinId="5"/>
  </cellStyles>
  <dxfs count="10">
    <dxf>
      <font>
        <color rgb="FFFFFFFF"/>
      </font>
      <fill>
        <patternFill>
          <bgColor rgb="FFC00000"/>
        </patternFill>
      </fill>
    </dxf>
    <dxf>
      <font>
        <color rgb="FFFFFFFF"/>
      </font>
      <fill>
        <patternFill>
          <bgColor rgb="FFC00000"/>
        </patternFill>
      </fill>
    </dxf>
    <dxf>
      <font>
        <b/>
        <i val="0"/>
        <color theme="0"/>
      </font>
      <fill>
        <patternFill>
          <bgColor rgb="FFC00000"/>
        </patternFill>
      </fill>
    </dxf>
    <dxf>
      <font>
        <color rgb="FFC00000"/>
      </font>
    </dxf>
    <dxf>
      <font>
        <color rgb="FFC00000"/>
      </font>
    </dxf>
    <dxf>
      <font>
        <color theme="0"/>
      </font>
      <fill>
        <patternFill>
          <bgColor rgb="FFC00000"/>
        </patternFill>
      </fill>
    </dxf>
    <dxf>
      <font>
        <b/>
        <i val="0"/>
        <color theme="0"/>
      </font>
      <fill>
        <patternFill>
          <bgColor rgb="FFC00000"/>
        </patternFill>
      </fill>
    </dxf>
    <dxf>
      <font>
        <color rgb="FFC00000"/>
      </font>
    </dxf>
    <dxf>
      <font>
        <color rgb="FFC00000"/>
      </font>
    </dxf>
    <dxf>
      <font>
        <color theme="0"/>
      </font>
      <fill>
        <patternFill>
          <bgColor rgb="FFC00000"/>
        </patternFill>
      </fill>
    </dxf>
  </dxfs>
  <tableStyles count="0" defaultTableStyle="TableStyleMedium9" defaultPivotStyle="PivotStyleLight16"/>
  <colors>
    <mruColors>
      <color rgb="FFFFFFCC"/>
      <color rgb="FFFFFF7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Button" lockText="1"/>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552450</xdr:colOff>
          <xdr:row>2</xdr:row>
          <xdr:rowOff>123825</xdr:rowOff>
        </xdr:from>
        <xdr:to>
          <xdr:col>6</xdr:col>
          <xdr:colOff>704850</xdr:colOff>
          <xdr:row>4</xdr:row>
          <xdr:rowOff>76200</xdr:rowOff>
        </xdr:to>
        <xdr:sp macro="" textlink="">
          <xdr:nvSpPr>
            <xdr:cNvPr id="2051" name="Button 3" hidden="1">
              <a:extLst>
                <a:ext uri="{63B3BB69-23CF-44E3-9099-C40C66FF867C}">
                  <a14:compatExt spid="_x0000_s2051"/>
                </a:ext>
                <a:ext uri="{FF2B5EF4-FFF2-40B4-BE49-F238E27FC236}">
                  <a16:creationId xmlns:a16="http://schemas.microsoft.com/office/drawing/2014/main" id="{00000000-0008-0000-0000-0000030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s-ES" sz="1100" b="0" i="0" u="none" strike="noStrike" baseline="0">
                  <a:solidFill>
                    <a:srgbClr val="000000"/>
                  </a:solidFill>
                  <a:latin typeface="Calibri"/>
                  <a:cs typeface="Calibri"/>
                </a:rPr>
                <a:t>CERRAR</a:t>
              </a:r>
            </a:p>
          </xdr:txBody>
        </xdr:sp>
        <xdr:clientData fPrintsWithSheet="0"/>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xdr:col>
      <xdr:colOff>0</xdr:colOff>
      <xdr:row>4</xdr:row>
      <xdr:rowOff>0</xdr:rowOff>
    </xdr:from>
    <xdr:to>
      <xdr:col>18</xdr:col>
      <xdr:colOff>504263</xdr:colOff>
      <xdr:row>27</xdr:row>
      <xdr:rowOff>11205</xdr:rowOff>
    </xdr:to>
    <xdr:sp macro="" textlink="">
      <xdr:nvSpPr>
        <xdr:cNvPr id="2" name="2 CuadroTexto">
          <a:extLst>
            <a:ext uri="{FF2B5EF4-FFF2-40B4-BE49-F238E27FC236}">
              <a16:creationId xmlns:a16="http://schemas.microsoft.com/office/drawing/2014/main" id="{00000000-0008-0000-0500-000002000000}"/>
            </a:ext>
          </a:extLst>
        </xdr:cNvPr>
        <xdr:cNvSpPr txBox="1"/>
      </xdr:nvSpPr>
      <xdr:spPr>
        <a:xfrm>
          <a:off x="762000" y="762000"/>
          <a:ext cx="13458263" cy="439270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S" sz="1800" b="1" i="0">
              <a:solidFill>
                <a:sysClr val="windowText" lastClr="000000"/>
              </a:solidFill>
              <a:latin typeface="+mn-lt"/>
              <a:ea typeface="+mn-ea"/>
              <a:cs typeface="+mn-cs"/>
            </a:rPr>
            <a:t>Artículo 85 Criterios para apreciar las ofertas desproporcionadas o temerarias en las subastas</a:t>
          </a:r>
        </a:p>
        <a:p>
          <a:endParaRPr lang="es-ES" sz="1400" b="0" i="1" u="sng">
            <a:solidFill>
              <a:sysClr val="windowText" lastClr="000000"/>
            </a:solidFill>
            <a:latin typeface="+mn-lt"/>
            <a:ea typeface="+mn-ea"/>
            <a:cs typeface="+mn-cs"/>
          </a:endParaRPr>
        </a:p>
        <a:p>
          <a:r>
            <a:rPr lang="es-ES" sz="1400" b="0" i="1" u="sng">
              <a:solidFill>
                <a:sysClr val="windowText" lastClr="000000"/>
              </a:solidFill>
              <a:latin typeface="+mn-lt"/>
              <a:ea typeface="+mn-ea"/>
              <a:cs typeface="+mn-cs"/>
            </a:rPr>
            <a:t>Se considerarán, en principio, desproporcionadas o temerarias las ofertas que se encuentren en los siguientes supuestos:</a:t>
          </a:r>
        </a:p>
        <a:p>
          <a:endParaRPr lang="es-ES" sz="1400" b="1" i="0">
            <a:solidFill>
              <a:sysClr val="windowText" lastClr="000000"/>
            </a:solidFill>
            <a:latin typeface="+mn-lt"/>
            <a:ea typeface="+mn-ea"/>
            <a:cs typeface="+mn-cs"/>
          </a:endParaRPr>
        </a:p>
        <a:p>
          <a:r>
            <a:rPr lang="es-ES" sz="1400" b="1" i="0">
              <a:solidFill>
                <a:sysClr val="windowText" lastClr="000000"/>
              </a:solidFill>
              <a:latin typeface="+mn-lt"/>
              <a:ea typeface="+mn-ea"/>
              <a:cs typeface="+mn-cs"/>
            </a:rPr>
            <a:t>1.</a:t>
          </a:r>
          <a:r>
            <a:rPr lang="es-ES" sz="1400" b="0" i="0">
              <a:solidFill>
                <a:sysClr val="windowText" lastClr="000000"/>
              </a:solidFill>
              <a:latin typeface="+mn-lt"/>
              <a:ea typeface="+mn-ea"/>
              <a:cs typeface="+mn-cs"/>
            </a:rPr>
            <a:t> Cuando, concurriendo un solo licitador, sea inferior al presupuesto base de licitación en más de 25 unidades porcentuales.</a:t>
          </a:r>
        </a:p>
        <a:p>
          <a:endParaRPr lang="es-ES" sz="1400" b="1" i="0">
            <a:solidFill>
              <a:sysClr val="windowText" lastClr="000000"/>
            </a:solidFill>
            <a:latin typeface="+mn-lt"/>
            <a:ea typeface="+mn-ea"/>
            <a:cs typeface="+mn-cs"/>
          </a:endParaRPr>
        </a:p>
        <a:p>
          <a:r>
            <a:rPr lang="es-ES" sz="1400" b="1" i="0">
              <a:solidFill>
                <a:sysClr val="windowText" lastClr="000000"/>
              </a:solidFill>
              <a:latin typeface="+mn-lt"/>
              <a:ea typeface="+mn-ea"/>
              <a:cs typeface="+mn-cs"/>
            </a:rPr>
            <a:t>2.</a:t>
          </a:r>
          <a:r>
            <a:rPr lang="es-ES" sz="1400" b="0" i="0">
              <a:solidFill>
                <a:sysClr val="windowText" lastClr="000000"/>
              </a:solidFill>
              <a:latin typeface="+mn-lt"/>
              <a:ea typeface="+mn-ea"/>
              <a:cs typeface="+mn-cs"/>
            </a:rPr>
            <a:t> Cuando concurran dos licitadores, la que sea inferior en más de 20 unidades porcentuales a la otra oferta.</a:t>
          </a:r>
        </a:p>
        <a:p>
          <a:endParaRPr lang="es-ES" sz="1400" b="1" i="0">
            <a:solidFill>
              <a:sysClr val="windowText" lastClr="000000"/>
            </a:solidFill>
            <a:latin typeface="+mn-lt"/>
            <a:ea typeface="+mn-ea"/>
            <a:cs typeface="+mn-cs"/>
          </a:endParaRPr>
        </a:p>
        <a:p>
          <a:r>
            <a:rPr lang="es-ES" sz="1400" b="1" i="0">
              <a:solidFill>
                <a:sysClr val="windowText" lastClr="000000"/>
              </a:solidFill>
              <a:latin typeface="+mn-lt"/>
              <a:ea typeface="+mn-ea"/>
              <a:cs typeface="+mn-cs"/>
            </a:rPr>
            <a:t>3.</a:t>
          </a:r>
          <a:r>
            <a:rPr lang="es-ES" sz="1400" b="0" i="0">
              <a:solidFill>
                <a:sysClr val="windowText" lastClr="000000"/>
              </a:solidFill>
              <a:latin typeface="+mn-lt"/>
              <a:ea typeface="+mn-ea"/>
              <a:cs typeface="+mn-cs"/>
            </a:rPr>
            <a:t> Cuando concurran tres licitadores, las que sean inferiores en más de 10 unidades porcentuales a la media aritmética de las ofertas presentadas. No obstante, se excluirá para el cómputo de dicha media la oferta de cuantía más elevada cuando sea superior en más de 10 unidades porcentuales a dicha media. En cualquier caso, se considerará desproporcionada la baja superior a 25 unidades porcentuales.</a:t>
          </a:r>
        </a:p>
        <a:p>
          <a:endParaRPr lang="es-ES" sz="1400" b="1" i="0">
            <a:solidFill>
              <a:sysClr val="windowText" lastClr="000000"/>
            </a:solidFill>
            <a:latin typeface="+mn-lt"/>
            <a:ea typeface="+mn-ea"/>
            <a:cs typeface="+mn-cs"/>
          </a:endParaRPr>
        </a:p>
        <a:p>
          <a:r>
            <a:rPr lang="es-ES" sz="1400" b="1" i="0">
              <a:solidFill>
                <a:sysClr val="windowText" lastClr="000000"/>
              </a:solidFill>
              <a:latin typeface="+mn-lt"/>
              <a:ea typeface="+mn-ea"/>
              <a:cs typeface="+mn-cs"/>
            </a:rPr>
            <a:t>4.</a:t>
          </a:r>
          <a:r>
            <a:rPr lang="es-ES" sz="1400" b="0" i="0">
              <a:solidFill>
                <a:sysClr val="windowText" lastClr="000000"/>
              </a:solidFill>
              <a:latin typeface="+mn-lt"/>
              <a:ea typeface="+mn-ea"/>
              <a:cs typeface="+mn-cs"/>
            </a:rPr>
            <a:t> Cuando concurran cuatro o más licitadores, las que sean inferiores en más de 10 unidades porcentuales a la media aritmética de las ofertas presentadas. No obstante, si entre ellas existen ofertas que sean superiores a dicha media en más de 10 unidades porcentuales, se procederá al cálculo de una nueva media sólo con las ofertas que no se encuentren en el supuesto indicado. En todo caso, si el número de las restantes ofertas es inferior a tres, la nueva media se calculará sobre las tres ofertas de menor cuantía.</a:t>
          </a:r>
        </a:p>
        <a:p>
          <a:endParaRPr lang="es-ES" sz="1400" b="1" i="0">
            <a:solidFill>
              <a:sysClr val="windowText" lastClr="000000"/>
            </a:solidFill>
            <a:latin typeface="+mn-lt"/>
            <a:ea typeface="+mn-ea"/>
            <a:cs typeface="+mn-cs"/>
          </a:endParaRPr>
        </a:p>
        <a:p>
          <a:r>
            <a:rPr lang="es-ES" sz="1400" b="1" i="0">
              <a:solidFill>
                <a:sysClr val="windowText" lastClr="000000"/>
              </a:solidFill>
              <a:latin typeface="+mn-lt"/>
              <a:ea typeface="+mn-ea"/>
              <a:cs typeface="+mn-cs"/>
            </a:rPr>
            <a:t>5.</a:t>
          </a:r>
          <a:r>
            <a:rPr lang="es-ES" sz="1400" b="0" i="0">
              <a:solidFill>
                <a:sysClr val="windowText" lastClr="000000"/>
              </a:solidFill>
              <a:latin typeface="+mn-lt"/>
              <a:ea typeface="+mn-ea"/>
              <a:cs typeface="+mn-cs"/>
            </a:rPr>
            <a:t> Excepcionalmente, y atendiendo al objeto del contrato y circunstancias del mercado, el órgano de contratación podrá motivadamente reducir en un tercio en el correspondiente pliego de cláusulas administrativas particulares los porcentajes establecidos en los apartados anteriores.</a:t>
          </a:r>
        </a:p>
        <a:p>
          <a:r>
            <a:rPr lang="es-ES" sz="1400" b="1" i="0">
              <a:solidFill>
                <a:sysClr val="windowText" lastClr="000000"/>
              </a:solidFill>
              <a:latin typeface="+mn-lt"/>
              <a:ea typeface="+mn-ea"/>
              <a:cs typeface="+mn-cs"/>
            </a:rPr>
            <a:t>6.</a:t>
          </a:r>
          <a:r>
            <a:rPr lang="es-ES" sz="1400" b="0" i="0">
              <a:solidFill>
                <a:sysClr val="windowText" lastClr="000000"/>
              </a:solidFill>
              <a:latin typeface="+mn-lt"/>
              <a:ea typeface="+mn-ea"/>
              <a:cs typeface="+mn-cs"/>
            </a:rPr>
            <a:t> Para la valoración de la ofertas como desproporcionadas, la mesa de contratación podrá considerar la relación entre la solvencia de la empresa y la oferta presentada.</a:t>
          </a:r>
        </a:p>
        <a:p>
          <a:endParaRPr lang="es-ES" sz="1400"/>
        </a:p>
        <a:p>
          <a:endParaRPr lang="es-ES" sz="14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TC%20reducci&#243;n%20plazo.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O"/>
      <sheetName val="VALORACION_1"/>
      <sheetName val="ORDENADO_1"/>
      <sheetName val="FORMULA_1"/>
      <sheetName val="VALORACION_2"/>
      <sheetName val="ORDENADO_2"/>
      <sheetName val="FORMULA_2"/>
    </sheetNames>
    <sheetDataSet>
      <sheetData sheetId="0"/>
      <sheetData sheetId="1"/>
      <sheetData sheetId="2"/>
      <sheetData sheetId="3"/>
      <sheetData sheetId="4">
        <row r="1">
          <cell r="B1" t="str">
            <v xml:space="preserve">SUMINISTRO Y EL MANTENIMIENTO DE DOS RECOLECTORES ELÉCTRICOS DE CARGA TRASERA DE APROXIMADAMENTE 14 m3 DE CAPACIDAD PARA LA RECOGIDA DE RESIDUOS SÓLIDOS URBANOS, TENIENDO EN CUENTA LOS REQUERIMIENTOS ESPECIALES DE LA RECOGIDA DE LA FRACCIÓN ORGÁNICA, ENMARCADO EN EL PLAN DE RECUPERACIÓN, TRANSFORMACIÓN Y RESILIENCIA – FINANCIADO POR LA UNIÓN EUROPEA - NEXT GENERATION EU </v>
          </cell>
          <cell r="C1"/>
          <cell r="D1"/>
          <cell r="E1"/>
        </row>
        <row r="2">
          <cell r="B2" t="str">
            <v>Obtiene más puntos el Licitante que oferta un valor MAYOR.</v>
          </cell>
        </row>
        <row r="7">
          <cell r="E7">
            <v>10</v>
          </cell>
        </row>
        <row r="8">
          <cell r="D8" t="str">
            <v>Reducción plazo entrega</v>
          </cell>
        </row>
        <row r="9">
          <cell r="B9">
            <v>1</v>
          </cell>
          <cell r="C9" t="str">
            <v>COMERCIAL DE AUTOMOCION RUBIO S.L.</v>
          </cell>
          <cell r="D9">
            <v>2</v>
          </cell>
          <cell r="E9">
            <v>2</v>
          </cell>
          <cell r="G9">
            <v>3</v>
          </cell>
        </row>
        <row r="10">
          <cell r="B10">
            <v>2</v>
          </cell>
          <cell r="C10" t="str">
            <v>VOLVO GROUP ESPAÑA SAU</v>
          </cell>
          <cell r="D10">
            <v>2</v>
          </cell>
          <cell r="E10">
            <v>2</v>
          </cell>
          <cell r="G10">
            <v>2</v>
          </cell>
        </row>
        <row r="11">
          <cell r="B11">
            <v>3</v>
          </cell>
          <cell r="C11" t="str">
            <v>SVAT - SISTEMAS Y VEHICULOS DE ALTA TECNOLOGIA, S.A.</v>
          </cell>
          <cell r="D11">
            <v>10</v>
          </cell>
          <cell r="E11">
            <v>10</v>
          </cell>
          <cell r="G11">
            <v>1</v>
          </cell>
        </row>
        <row r="12">
          <cell r="B12"/>
          <cell r="C12"/>
          <cell r="D12"/>
          <cell r="E12">
            <v>0</v>
          </cell>
          <cell r="G12">
            <v>25</v>
          </cell>
        </row>
        <row r="13">
          <cell r="B13"/>
          <cell r="C13"/>
          <cell r="D13"/>
          <cell r="E13">
            <v>0</v>
          </cell>
          <cell r="G13">
            <v>24</v>
          </cell>
        </row>
        <row r="14">
          <cell r="B14"/>
          <cell r="C14"/>
          <cell r="D14"/>
          <cell r="E14">
            <v>0</v>
          </cell>
          <cell r="G14">
            <v>23</v>
          </cell>
        </row>
        <row r="15">
          <cell r="B15"/>
          <cell r="C15"/>
          <cell r="D15"/>
          <cell r="E15">
            <v>0</v>
          </cell>
          <cell r="G15">
            <v>22</v>
          </cell>
        </row>
        <row r="16">
          <cell r="B16"/>
          <cell r="C16"/>
          <cell r="D16"/>
          <cell r="E16">
            <v>0</v>
          </cell>
          <cell r="G16">
            <v>21</v>
          </cell>
        </row>
        <row r="17">
          <cell r="B17"/>
          <cell r="C17"/>
          <cell r="D17"/>
          <cell r="E17">
            <v>0</v>
          </cell>
          <cell r="G17">
            <v>20</v>
          </cell>
        </row>
        <row r="18">
          <cell r="B18"/>
          <cell r="C18"/>
          <cell r="D18"/>
          <cell r="E18">
            <v>0</v>
          </cell>
          <cell r="G18">
            <v>19</v>
          </cell>
        </row>
        <row r="19">
          <cell r="B19"/>
          <cell r="C19"/>
          <cell r="D19"/>
          <cell r="E19">
            <v>0</v>
          </cell>
          <cell r="G19">
            <v>18</v>
          </cell>
        </row>
        <row r="20">
          <cell r="B20"/>
          <cell r="C20"/>
          <cell r="D20"/>
          <cell r="E20">
            <v>0</v>
          </cell>
          <cell r="G20">
            <v>17</v>
          </cell>
        </row>
        <row r="21">
          <cell r="B21"/>
          <cell r="C21"/>
          <cell r="D21"/>
          <cell r="E21">
            <v>0</v>
          </cell>
          <cell r="G21">
            <v>16</v>
          </cell>
        </row>
        <row r="22">
          <cell r="B22"/>
          <cell r="C22"/>
          <cell r="D22"/>
          <cell r="E22">
            <v>0</v>
          </cell>
          <cell r="G22">
            <v>15</v>
          </cell>
        </row>
        <row r="23">
          <cell r="B23"/>
          <cell r="C23"/>
          <cell r="D23"/>
          <cell r="E23">
            <v>0</v>
          </cell>
          <cell r="G23">
            <v>14</v>
          </cell>
        </row>
        <row r="24">
          <cell r="B24"/>
          <cell r="C24"/>
          <cell r="D24"/>
          <cell r="E24">
            <v>0</v>
          </cell>
          <cell r="G24">
            <v>13</v>
          </cell>
        </row>
        <row r="25">
          <cell r="B25"/>
          <cell r="C25"/>
          <cell r="D25"/>
          <cell r="E25">
            <v>0</v>
          </cell>
          <cell r="G25">
            <v>12</v>
          </cell>
        </row>
        <row r="26">
          <cell r="B26"/>
          <cell r="C26"/>
          <cell r="D26"/>
          <cell r="E26">
            <v>0</v>
          </cell>
          <cell r="G26">
            <v>11</v>
          </cell>
        </row>
        <row r="27">
          <cell r="B27"/>
          <cell r="C27"/>
          <cell r="D27"/>
          <cell r="E27">
            <v>0</v>
          </cell>
          <cell r="G27">
            <v>10</v>
          </cell>
        </row>
        <row r="28">
          <cell r="B28"/>
          <cell r="C28"/>
          <cell r="D28"/>
          <cell r="E28">
            <v>0</v>
          </cell>
          <cell r="G28">
            <v>9</v>
          </cell>
        </row>
        <row r="29">
          <cell r="B29"/>
          <cell r="C29"/>
          <cell r="D29"/>
          <cell r="E29">
            <v>0</v>
          </cell>
          <cell r="G29">
            <v>8</v>
          </cell>
        </row>
        <row r="30">
          <cell r="B30"/>
          <cell r="C30"/>
          <cell r="D30"/>
          <cell r="E30">
            <v>0</v>
          </cell>
          <cell r="G30">
            <v>7</v>
          </cell>
        </row>
        <row r="31">
          <cell r="B31"/>
          <cell r="C31"/>
          <cell r="D31"/>
          <cell r="E31">
            <v>0</v>
          </cell>
          <cell r="G31">
            <v>6</v>
          </cell>
        </row>
        <row r="32">
          <cell r="B32"/>
          <cell r="C32"/>
          <cell r="D32"/>
          <cell r="E32">
            <v>0</v>
          </cell>
          <cell r="G32">
            <v>5</v>
          </cell>
        </row>
        <row r="33">
          <cell r="B33"/>
          <cell r="C33"/>
          <cell r="D33"/>
          <cell r="E33">
            <v>0</v>
          </cell>
          <cell r="G33">
            <v>4</v>
          </cell>
        </row>
      </sheetData>
      <sheetData sheetId="5"/>
      <sheetData sheetId="6"/>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6">
    <pageSetUpPr fitToPage="1"/>
  </sheetPr>
  <dimension ref="A1:AO100"/>
  <sheetViews>
    <sheetView showGridLines="0" showZeros="0" tabSelected="1" zoomScale="85" zoomScaleNormal="85" workbookViewId="0"/>
  </sheetViews>
  <sheetFormatPr baseColWidth="10" defaultRowHeight="15" x14ac:dyDescent="0.25"/>
  <cols>
    <col min="1" max="1" width="5" customWidth="1"/>
    <col min="2" max="2" width="10.85546875" customWidth="1"/>
    <col min="3" max="3" width="52.42578125" bestFit="1" customWidth="1"/>
    <col min="4" max="4" width="13.7109375" customWidth="1"/>
    <col min="5" max="5" width="13.85546875" customWidth="1"/>
    <col min="6" max="6" width="9.5703125" customWidth="1"/>
    <col min="7" max="7" width="18.5703125" customWidth="1"/>
    <col min="8" max="10" width="14.140625" customWidth="1"/>
    <col min="11" max="22" width="14.140625" hidden="1" customWidth="1"/>
    <col min="23" max="23" width="12" customWidth="1"/>
    <col min="24" max="24" width="20.42578125" customWidth="1"/>
    <col min="25" max="25" width="1.7109375" style="23" customWidth="1"/>
    <col min="26" max="26" width="1.85546875" style="23" customWidth="1"/>
    <col min="27" max="27" width="50.5703125" customWidth="1"/>
    <col min="28" max="40" width="13.42578125" customWidth="1"/>
    <col min="41" max="41" width="13.28515625" customWidth="1"/>
  </cols>
  <sheetData>
    <row r="1" spans="1:41" ht="52.5" customHeight="1" x14ac:dyDescent="0.25">
      <c r="A1" s="59"/>
      <c r="B1" s="60" t="s">
        <v>46</v>
      </c>
      <c r="C1" s="61"/>
      <c r="D1" s="61"/>
      <c r="E1" s="61"/>
      <c r="F1" s="61"/>
      <c r="G1" s="61"/>
      <c r="H1" s="61"/>
      <c r="I1" s="61"/>
      <c r="J1" s="61"/>
      <c r="K1" s="61"/>
      <c r="L1" s="61"/>
      <c r="M1" s="61"/>
      <c r="N1" s="61"/>
      <c r="O1" s="61"/>
      <c r="P1" s="61"/>
      <c r="Q1" s="61"/>
      <c r="R1" s="61"/>
      <c r="S1" s="61"/>
      <c r="T1" s="61"/>
      <c r="U1" s="61"/>
      <c r="V1" s="61"/>
      <c r="W1" s="61"/>
      <c r="X1" s="62"/>
      <c r="Y1" s="63"/>
      <c r="Z1" s="63"/>
      <c r="AA1" s="59"/>
      <c r="AB1" s="64">
        <v>-0.25</v>
      </c>
      <c r="AC1" s="64">
        <v>-0.2</v>
      </c>
      <c r="AD1" s="21" t="s">
        <v>11</v>
      </c>
      <c r="AE1" s="19" t="s">
        <v>10</v>
      </c>
      <c r="AF1" s="20" t="s">
        <v>12</v>
      </c>
      <c r="AG1" s="18">
        <v>-0.1</v>
      </c>
      <c r="AH1" s="22" t="s">
        <v>8</v>
      </c>
      <c r="AI1" s="19" t="s">
        <v>10</v>
      </c>
      <c r="AJ1" s="20" t="s">
        <v>12</v>
      </c>
      <c r="AK1" s="18">
        <v>-0.1</v>
      </c>
      <c r="AL1" s="19" t="s">
        <v>13</v>
      </c>
      <c r="AM1" s="19" t="s">
        <v>14</v>
      </c>
      <c r="AN1" s="18">
        <v>-0.1</v>
      </c>
      <c r="AO1" s="22" t="s">
        <v>8</v>
      </c>
    </row>
    <row r="2" spans="1:41" x14ac:dyDescent="0.25">
      <c r="A2" s="59"/>
      <c r="B2" s="121" t="s">
        <v>45</v>
      </c>
      <c r="C2" s="122"/>
      <c r="D2" s="122"/>
      <c r="E2" s="122"/>
      <c r="F2" s="122"/>
      <c r="G2" s="122"/>
      <c r="H2" s="122"/>
      <c r="I2" s="122"/>
      <c r="J2" s="122"/>
      <c r="K2" s="122"/>
      <c r="L2" s="122"/>
      <c r="M2" s="122"/>
      <c r="N2" s="122"/>
      <c r="O2" s="122"/>
      <c r="P2" s="122"/>
      <c r="Q2" s="122"/>
      <c r="R2" s="122"/>
      <c r="S2" s="122"/>
      <c r="T2" s="122"/>
      <c r="U2" s="122"/>
      <c r="V2" s="122"/>
      <c r="W2" s="122"/>
      <c r="X2" s="123"/>
      <c r="Y2" s="63"/>
      <c r="Z2" s="63"/>
      <c r="AA2" s="59"/>
      <c r="AB2" s="65">
        <v>1</v>
      </c>
      <c r="AC2" s="65">
        <v>2</v>
      </c>
      <c r="AD2" s="16">
        <v>3</v>
      </c>
      <c r="AE2" s="16">
        <v>3</v>
      </c>
      <c r="AF2" s="16">
        <v>3</v>
      </c>
      <c r="AG2" s="16">
        <v>3</v>
      </c>
      <c r="AH2" s="17">
        <v>3</v>
      </c>
      <c r="AI2" s="16">
        <v>4</v>
      </c>
      <c r="AJ2" s="16">
        <v>4</v>
      </c>
      <c r="AK2" s="16">
        <v>4</v>
      </c>
      <c r="AL2" s="16">
        <v>4</v>
      </c>
      <c r="AM2" s="16">
        <v>4</v>
      </c>
      <c r="AN2" s="16">
        <v>4</v>
      </c>
      <c r="AO2" s="17">
        <v>4</v>
      </c>
    </row>
    <row r="3" spans="1:41" x14ac:dyDescent="0.25">
      <c r="A3" s="59"/>
      <c r="B3" s="59"/>
      <c r="C3" s="59"/>
      <c r="D3" s="59"/>
      <c r="E3" s="59"/>
      <c r="F3" s="59"/>
      <c r="G3" s="59"/>
      <c r="H3" s="59"/>
      <c r="I3" s="59"/>
      <c r="J3" s="59"/>
      <c r="K3" s="59"/>
      <c r="L3" s="59"/>
      <c r="M3" s="59"/>
      <c r="N3" s="59"/>
      <c r="O3" s="59"/>
      <c r="P3" s="59"/>
      <c r="Q3" s="59"/>
      <c r="R3" s="59"/>
      <c r="S3" s="59"/>
      <c r="T3" s="59"/>
      <c r="U3" s="59"/>
      <c r="V3" s="59"/>
      <c r="W3" s="59"/>
      <c r="X3" s="59"/>
      <c r="Y3" s="63"/>
      <c r="Z3" s="63"/>
      <c r="AA3" s="59"/>
      <c r="AB3" s="66" t="s">
        <v>4</v>
      </c>
      <c r="AC3" s="66" t="s">
        <v>5</v>
      </c>
      <c r="AD3" s="1" t="s">
        <v>6</v>
      </c>
      <c r="AE3" s="1" t="s">
        <v>6</v>
      </c>
      <c r="AF3" s="1" t="s">
        <v>6</v>
      </c>
      <c r="AG3" s="1" t="s">
        <v>6</v>
      </c>
      <c r="AH3" s="1" t="s">
        <v>6</v>
      </c>
      <c r="AI3" s="1" t="s">
        <v>7</v>
      </c>
      <c r="AJ3" s="1" t="s">
        <v>7</v>
      </c>
      <c r="AK3" s="1" t="s">
        <v>7</v>
      </c>
      <c r="AL3" s="1" t="s">
        <v>7</v>
      </c>
      <c r="AM3" s="1" t="s">
        <v>7</v>
      </c>
      <c r="AN3" s="1" t="s">
        <v>7</v>
      </c>
      <c r="AO3" s="1" t="s">
        <v>7</v>
      </c>
    </row>
    <row r="4" spans="1:41" x14ac:dyDescent="0.25">
      <c r="A4" s="59"/>
      <c r="B4" s="59"/>
      <c r="C4" s="67" t="s">
        <v>9</v>
      </c>
      <c r="D4" s="68">
        <v>971298</v>
      </c>
      <c r="E4" s="69"/>
      <c r="F4" s="69"/>
      <c r="G4" s="59"/>
      <c r="H4" s="70"/>
      <c r="I4" s="59"/>
      <c r="J4" s="59"/>
      <c r="K4" s="59"/>
      <c r="L4" s="59"/>
      <c r="M4" s="59"/>
      <c r="N4" s="59"/>
      <c r="O4" s="59"/>
      <c r="P4" s="59"/>
      <c r="Q4" s="59"/>
      <c r="R4" s="59"/>
      <c r="S4" s="59"/>
      <c r="T4" s="59"/>
      <c r="U4" s="59"/>
      <c r="V4" s="59"/>
      <c r="W4" s="59"/>
      <c r="X4" s="71">
        <v>3</v>
      </c>
      <c r="Y4" s="63"/>
      <c r="Z4" s="63"/>
      <c r="AA4" s="59"/>
      <c r="AB4" s="72" t="s">
        <v>67</v>
      </c>
      <c r="AC4" s="72" t="s">
        <v>67</v>
      </c>
      <c r="AD4" s="6">
        <f>IF($X$4=3,AVERAGEA($D$9:$D$33)-(AVERAGEA($D$9:$D$33)*25%),"")</f>
        <v>636582.82499999995</v>
      </c>
      <c r="AE4" s="6">
        <f>IF($X$4=3,AVERAGEA($D$9:$D$33)-(AVERAGEA($D$9:$D$33)*10%),"")</f>
        <v>763899.39</v>
      </c>
      <c r="AF4" s="7">
        <f>IF($X$4=3,AVERAGEA($D$9:$D$33)+(AVERAGEA($D$9:$D$33)*10%),"")</f>
        <v>933654.80999999994</v>
      </c>
      <c r="AG4" s="7">
        <f>IF($X$4=3,AVERAGEIF($AF$9:$AF$33,"&lt;&gt;QUITAR",$D$9:$D$33)-(AVERAGEIF($AF$9:$AF$33,"&lt;&gt;QUITAR",$D$9:$D$33)*10%),"")</f>
        <v>763899.39</v>
      </c>
      <c r="AI4" s="6" t="str">
        <f>IF($X$4&gt;3,AVERAGEA($D$9:$D$33)-(AVERAGEA($D$9:$D$33)*10%),"")</f>
        <v/>
      </c>
      <c r="AJ4" s="7" t="str">
        <f>IF($X$4&gt;3,AVERAGEA($D$9:$D$33)+(AVERAGEA($D$9:$D$33)*10%),"")</f>
        <v/>
      </c>
      <c r="AK4" s="7" t="str">
        <f>IF($X$4&gt;3,AVERAGEIF($AJ$9:$AJ$33,"&lt;&gt;QUITAR",$D$9:$D$33)-(AVERAGEIF($AJ$9:$AJ$33,"&lt;&gt;QUITAR",$D$9:$D$33)*10%),"")</f>
        <v/>
      </c>
      <c r="AL4" s="5" t="str">
        <f>IF($X$4&gt;3,COUNTIF(AJ9:AJ33,"&lt;&gt;QUITAR")-COUNTBLANK(D9:D33),"")</f>
        <v/>
      </c>
      <c r="AN4" s="7" t="str">
        <f>IF($X$4&gt;3,AVERAGEIF($AM$9:$AM$33,"=SI",$D$9:$D$33)-(AVERAGEIF($AM$9:$AM$33,"=SI",$D$9:$D$33)*10%),"")</f>
        <v/>
      </c>
    </row>
    <row r="5" spans="1:41" x14ac:dyDescent="0.25">
      <c r="A5" s="59"/>
      <c r="B5" s="59"/>
      <c r="C5" s="73"/>
      <c r="D5" s="74"/>
      <c r="E5" s="74"/>
      <c r="F5" s="74"/>
      <c r="G5" s="59"/>
      <c r="H5" s="59"/>
      <c r="I5" s="59"/>
      <c r="J5" s="59"/>
      <c r="K5" s="59"/>
      <c r="L5" s="59"/>
      <c r="M5" s="59"/>
      <c r="N5" s="59"/>
      <c r="O5" s="59"/>
      <c r="P5" s="59"/>
      <c r="Q5" s="59"/>
      <c r="R5" s="59"/>
      <c r="S5" s="59"/>
      <c r="T5" s="59"/>
      <c r="U5" s="59"/>
      <c r="V5" s="59"/>
      <c r="W5" s="59"/>
      <c r="X5" s="59"/>
      <c r="Y5" s="63"/>
      <c r="Z5" s="63"/>
      <c r="AA5" s="59"/>
      <c r="AB5" s="75"/>
      <c r="AC5" s="75"/>
      <c r="AD5" s="2"/>
      <c r="AE5" s="2"/>
      <c r="AH5" s="8"/>
      <c r="AO5" s="8"/>
    </row>
    <row r="6" spans="1:41" x14ac:dyDescent="0.25">
      <c r="A6" s="59"/>
      <c r="B6" s="59"/>
      <c r="C6" s="73"/>
      <c r="D6" s="74"/>
      <c r="E6" s="74"/>
      <c r="F6" s="74"/>
      <c r="G6" s="59"/>
      <c r="H6" s="63" t="s">
        <v>67</v>
      </c>
      <c r="I6" s="63" t="s">
        <v>67</v>
      </c>
      <c r="J6" s="63" t="s">
        <v>67</v>
      </c>
      <c r="K6" s="63" t="s">
        <v>67</v>
      </c>
      <c r="L6" s="63" t="s">
        <v>67</v>
      </c>
      <c r="M6" s="63" t="s">
        <v>67</v>
      </c>
      <c r="N6" s="63" t="s">
        <v>67</v>
      </c>
      <c r="O6" s="63" t="s">
        <v>67</v>
      </c>
      <c r="P6" s="63"/>
      <c r="Q6" s="63"/>
      <c r="R6" s="63"/>
      <c r="S6" s="63"/>
      <c r="T6" s="63"/>
      <c r="U6" s="63"/>
      <c r="V6" s="63"/>
      <c r="W6" s="59"/>
      <c r="X6" s="66" t="s">
        <v>67</v>
      </c>
      <c r="Y6" s="63"/>
      <c r="Z6" s="63"/>
      <c r="AA6" s="59"/>
      <c r="AB6" s="75"/>
      <c r="AC6" s="75"/>
      <c r="AD6" s="2"/>
      <c r="AE6" s="2"/>
      <c r="AF6" s="2"/>
    </row>
    <row r="7" spans="1:41" x14ac:dyDescent="0.25">
      <c r="A7" s="59"/>
      <c r="B7" s="59"/>
      <c r="C7" s="73"/>
      <c r="D7" s="74"/>
      <c r="E7" s="74"/>
      <c r="F7" s="74"/>
      <c r="G7" s="76">
        <v>70</v>
      </c>
      <c r="H7" s="76">
        <v>10</v>
      </c>
      <c r="I7" s="76">
        <v>10</v>
      </c>
      <c r="J7" s="76">
        <v>10</v>
      </c>
      <c r="K7" s="76"/>
      <c r="L7" s="76"/>
      <c r="M7" s="76"/>
      <c r="N7" s="76"/>
      <c r="O7" s="76">
        <v>0</v>
      </c>
      <c r="P7" s="76">
        <v>0</v>
      </c>
      <c r="Q7" s="76">
        <v>0</v>
      </c>
      <c r="R7" s="76">
        <v>0</v>
      </c>
      <c r="S7" s="76"/>
      <c r="T7" s="76"/>
      <c r="U7" s="76">
        <v>0</v>
      </c>
      <c r="V7" s="76">
        <v>0</v>
      </c>
      <c r="W7" s="77"/>
      <c r="X7" s="77"/>
      <c r="Y7" s="63"/>
      <c r="Z7" s="63"/>
      <c r="AA7" s="59"/>
      <c r="AB7" s="59"/>
      <c r="AC7" s="59"/>
      <c r="AL7" s="3"/>
    </row>
    <row r="8" spans="1:41" ht="29.25" customHeight="1" x14ac:dyDescent="0.25">
      <c r="A8" s="59"/>
      <c r="B8" s="78" t="s">
        <v>0</v>
      </c>
      <c r="C8" s="79" t="s">
        <v>1</v>
      </c>
      <c r="D8" s="80" t="s">
        <v>68</v>
      </c>
      <c r="E8" s="80" t="s">
        <v>17</v>
      </c>
      <c r="F8" s="80" t="s">
        <v>16</v>
      </c>
      <c r="G8" s="81" t="s">
        <v>19</v>
      </c>
      <c r="H8" s="82" t="s">
        <v>41</v>
      </c>
      <c r="I8" s="83" t="s">
        <v>39</v>
      </c>
      <c r="J8" s="82" t="s">
        <v>40</v>
      </c>
      <c r="K8" s="81" t="s">
        <v>18</v>
      </c>
      <c r="L8" s="82" t="s">
        <v>26</v>
      </c>
      <c r="M8" s="81" t="s">
        <v>27</v>
      </c>
      <c r="N8" s="82" t="s">
        <v>28</v>
      </c>
      <c r="O8" s="81" t="s">
        <v>29</v>
      </c>
      <c r="P8" s="82" t="s">
        <v>32</v>
      </c>
      <c r="Q8" s="81" t="s">
        <v>33</v>
      </c>
      <c r="R8" s="82" t="s">
        <v>34</v>
      </c>
      <c r="S8" s="81" t="s">
        <v>35</v>
      </c>
      <c r="T8" s="82" t="s">
        <v>36</v>
      </c>
      <c r="U8" s="81" t="s">
        <v>37</v>
      </c>
      <c r="V8" s="82" t="s">
        <v>38</v>
      </c>
      <c r="W8" s="81" t="s">
        <v>2</v>
      </c>
      <c r="X8" s="84" t="s">
        <v>3</v>
      </c>
      <c r="Y8" s="85"/>
      <c r="Z8" s="85"/>
      <c r="AA8" s="59"/>
      <c r="AB8" s="77"/>
      <c r="AC8" s="77"/>
      <c r="AD8" s="27"/>
      <c r="AE8" s="27"/>
      <c r="AF8" s="27"/>
      <c r="AG8" s="27"/>
      <c r="AH8" s="27"/>
      <c r="AI8" s="27"/>
      <c r="AJ8" s="27"/>
      <c r="AK8" s="27"/>
      <c r="AM8" s="27"/>
      <c r="AN8" s="27"/>
      <c r="AO8" s="27"/>
    </row>
    <row r="9" spans="1:41" x14ac:dyDescent="0.25">
      <c r="A9" s="59"/>
      <c r="B9" s="86">
        <v>1</v>
      </c>
      <c r="C9" s="87" t="s">
        <v>42</v>
      </c>
      <c r="D9" s="88">
        <v>840634</v>
      </c>
      <c r="E9" s="88"/>
      <c r="F9" s="24">
        <v>0.13452514058507276</v>
      </c>
      <c r="G9" s="89">
        <v>68.227862541843422</v>
      </c>
      <c r="H9" s="90">
        <v>2</v>
      </c>
      <c r="I9" s="91">
        <v>10</v>
      </c>
      <c r="J9" s="92">
        <v>10</v>
      </c>
      <c r="K9" s="92"/>
      <c r="L9" s="92"/>
      <c r="M9" s="92"/>
      <c r="N9" s="93"/>
      <c r="O9" s="94"/>
      <c r="P9" s="94"/>
      <c r="Q9" s="94"/>
      <c r="R9" s="94"/>
      <c r="S9" s="94"/>
      <c r="T9" s="94"/>
      <c r="U9" s="94"/>
      <c r="V9" s="94"/>
      <c r="W9" s="95">
        <v>90.227862541843422</v>
      </c>
      <c r="X9" s="96" t="s">
        <v>67</v>
      </c>
      <c r="Y9" s="63">
        <v>90.227862550843426</v>
      </c>
      <c r="Z9" s="97">
        <v>2</v>
      </c>
      <c r="AA9" s="98"/>
      <c r="AB9" s="99" t="s">
        <v>67</v>
      </c>
      <c r="AC9" s="99" t="s">
        <v>67</v>
      </c>
      <c r="AD9" s="4" t="str">
        <f t="shared" ref="AD9:AD33" si="0">IF(D9&lt;&gt;"",IF($X$4=3,IF(D9&lt;$AD$4,"BAJA",""),""),"")</f>
        <v/>
      </c>
      <c r="AE9" s="4" t="str">
        <f t="shared" ref="AE9:AE33" si="1">IF(D9&lt;&gt;"",IF($X$4=3,IF(D9&lt;$AE$4,"BAJA",""),""),"")</f>
        <v/>
      </c>
      <c r="AF9" s="4" t="str">
        <f t="shared" ref="AF9:AF33" si="2">IF(D9&lt;&gt;"",IF($X$4=3,IF(AND(D9&gt;$AF$4,D9=MAX($D$9:$D$33)),"QUITAR",""),""),"")</f>
        <v/>
      </c>
      <c r="AG9" s="4" t="str">
        <f t="shared" ref="AG9:AG33" si="3">IF(D9&lt;&gt;"",IF($X$4=3,IF(D9&lt;$AG$4,"BAJA",""),""),"")</f>
        <v/>
      </c>
      <c r="AH9" s="9" t="str">
        <f t="shared" ref="AH9:AH33" si="4">IF(AD9="BAJA","BAJA",IF(AG9="BAJA","BAJA",""))</f>
        <v/>
      </c>
      <c r="AI9" s="4" t="str">
        <f t="shared" ref="AI9:AI33" si="5">IF(D9&lt;&gt;"",IF($X$4&gt;3,IF(D9&lt;$AI$4,"BAJA",""),""),"")</f>
        <v/>
      </c>
      <c r="AJ9" s="4" t="str">
        <f t="shared" ref="AJ9:AJ33" si="6">IF(D9&lt;&gt;"",IF($X$4&gt;3,IF(D9&gt;$AJ$4,"QUITAR",""),""),"")</f>
        <v/>
      </c>
      <c r="AK9" s="4" t="str">
        <f t="shared" ref="AK9:AK33" si="7">IF(D9&lt;&gt;"",IF($X$4&gt;3,IF(D9&lt;$AK$4,"BAJA",""),""),"")</f>
        <v/>
      </c>
      <c r="AM9" s="4" t="str">
        <f t="shared" ref="AM9:AM33" si="8">IF(D9&lt;&gt;"",IF($X$4&gt;3,LEFT(CONCATENATE(IF(SMALL($D$9:$D$33,1)=D9,"SI",""),IF(SMALL($D$9:$D$33,2)=D9,"SI",""),IF(SMALL($D$9:$D$33,3)=D9,"SI","")),2),""),"")</f>
        <v/>
      </c>
      <c r="AN9" s="4" t="str">
        <f t="shared" ref="AN9:AN33" si="9">IF(D9&lt;&gt;"",IF($X$4&gt;3,IF(D9&lt;$AN$4,"BAJA",""),""),"")</f>
        <v/>
      </c>
      <c r="AO9" s="9" t="str">
        <f>IF($AL$4&lt;3,AN9,AK9)</f>
        <v/>
      </c>
    </row>
    <row r="10" spans="1:41" x14ac:dyDescent="0.25">
      <c r="A10" s="59"/>
      <c r="B10" s="86">
        <v>2</v>
      </c>
      <c r="C10" s="87" t="s">
        <v>43</v>
      </c>
      <c r="D10" s="100">
        <v>819352.3</v>
      </c>
      <c r="E10" s="100"/>
      <c r="F10" s="24">
        <v>0.15643571797738692</v>
      </c>
      <c r="G10" s="89">
        <v>70</v>
      </c>
      <c r="H10" s="101">
        <v>2</v>
      </c>
      <c r="I10" s="91">
        <v>10</v>
      </c>
      <c r="J10" s="92">
        <v>10</v>
      </c>
      <c r="K10" s="92"/>
      <c r="L10" s="92"/>
      <c r="M10" s="92"/>
      <c r="N10" s="93"/>
      <c r="O10" s="94"/>
      <c r="P10" s="94"/>
      <c r="Q10" s="94"/>
      <c r="R10" s="94"/>
      <c r="S10" s="94"/>
      <c r="T10" s="94"/>
      <c r="U10" s="94"/>
      <c r="V10" s="94"/>
      <c r="W10" s="95">
        <v>92</v>
      </c>
      <c r="X10" s="96" t="s">
        <v>67</v>
      </c>
      <c r="Y10" s="63">
        <v>92.000000009999994</v>
      </c>
      <c r="Z10" s="97">
        <v>1</v>
      </c>
      <c r="AA10" s="102"/>
      <c r="AB10" s="99" t="s">
        <v>67</v>
      </c>
      <c r="AC10" s="99" t="s">
        <v>67</v>
      </c>
      <c r="AD10" s="4" t="str">
        <f t="shared" si="0"/>
        <v/>
      </c>
      <c r="AE10" s="4" t="str">
        <f t="shared" si="1"/>
        <v/>
      </c>
      <c r="AF10" s="4" t="str">
        <f t="shared" si="2"/>
        <v/>
      </c>
      <c r="AG10" s="4" t="str">
        <f t="shared" si="3"/>
        <v/>
      </c>
      <c r="AH10" s="9" t="str">
        <f t="shared" si="4"/>
        <v/>
      </c>
      <c r="AI10" s="4" t="str">
        <f t="shared" si="5"/>
        <v/>
      </c>
      <c r="AJ10" s="4" t="str">
        <f t="shared" si="6"/>
        <v/>
      </c>
      <c r="AK10" s="4" t="str">
        <f t="shared" si="7"/>
        <v/>
      </c>
      <c r="AM10" s="4" t="str">
        <f t="shared" si="8"/>
        <v/>
      </c>
      <c r="AN10" s="4" t="str">
        <f t="shared" si="9"/>
        <v/>
      </c>
      <c r="AO10" s="9" t="str">
        <f t="shared" ref="AO10:AO33" si="10">IF($AL$4&lt;3,AN10,AK10)</f>
        <v/>
      </c>
    </row>
    <row r="11" spans="1:41" x14ac:dyDescent="0.25">
      <c r="A11" s="59"/>
      <c r="B11" s="86">
        <v>3</v>
      </c>
      <c r="C11" s="87" t="s">
        <v>44</v>
      </c>
      <c r="D11" s="88">
        <v>886345</v>
      </c>
      <c r="E11" s="88"/>
      <c r="F11" s="24">
        <v>8.7463373753472157E-2</v>
      </c>
      <c r="G11" s="89">
        <v>64.709183218724093</v>
      </c>
      <c r="H11" s="90">
        <v>10</v>
      </c>
      <c r="I11" s="91">
        <v>4.3499999999999996</v>
      </c>
      <c r="J11" s="92">
        <v>9.1999999999999993</v>
      </c>
      <c r="K11" s="92"/>
      <c r="L11" s="92"/>
      <c r="M11" s="92"/>
      <c r="N11" s="93"/>
      <c r="O11" s="94"/>
      <c r="P11" s="94"/>
      <c r="Q11" s="94"/>
      <c r="R11" s="94"/>
      <c r="S11" s="94"/>
      <c r="T11" s="94"/>
      <c r="U11" s="94"/>
      <c r="V11" s="94"/>
      <c r="W11" s="95">
        <v>88.25918321872409</v>
      </c>
      <c r="X11" s="96" t="s">
        <v>67</v>
      </c>
      <c r="Y11" s="63">
        <v>88.259183229724087</v>
      </c>
      <c r="Z11" s="97">
        <v>3</v>
      </c>
      <c r="AA11" s="102"/>
      <c r="AB11" s="99" t="s">
        <v>67</v>
      </c>
      <c r="AC11" s="99" t="s">
        <v>67</v>
      </c>
      <c r="AD11" s="4" t="str">
        <f t="shared" si="0"/>
        <v/>
      </c>
      <c r="AE11" s="4" t="str">
        <f t="shared" si="1"/>
        <v/>
      </c>
      <c r="AF11" s="4" t="str">
        <f t="shared" si="2"/>
        <v/>
      </c>
      <c r="AG11" s="4" t="str">
        <f t="shared" si="3"/>
        <v/>
      </c>
      <c r="AH11" s="9" t="str">
        <f t="shared" si="4"/>
        <v/>
      </c>
      <c r="AI11" s="4" t="str">
        <f t="shared" si="5"/>
        <v/>
      </c>
      <c r="AJ11" s="4" t="str">
        <f t="shared" si="6"/>
        <v/>
      </c>
      <c r="AK11" s="4" t="str">
        <f t="shared" si="7"/>
        <v/>
      </c>
      <c r="AM11" s="4" t="str">
        <f t="shared" si="8"/>
        <v/>
      </c>
      <c r="AN11" s="4" t="str">
        <f t="shared" si="9"/>
        <v/>
      </c>
      <c r="AO11" s="9" t="str">
        <f t="shared" si="10"/>
        <v/>
      </c>
    </row>
    <row r="12" spans="1:41" x14ac:dyDescent="0.25">
      <c r="A12" s="59"/>
      <c r="B12" s="86"/>
      <c r="C12" s="87"/>
      <c r="D12" s="88"/>
      <c r="E12" s="88"/>
      <c r="F12" s="24" t="s">
        <v>67</v>
      </c>
      <c r="G12" s="89">
        <v>0</v>
      </c>
      <c r="H12" s="90"/>
      <c r="I12" s="91"/>
      <c r="J12" s="92"/>
      <c r="K12" s="92"/>
      <c r="L12" s="92"/>
      <c r="M12" s="92"/>
      <c r="N12" s="93"/>
      <c r="O12" s="94"/>
      <c r="P12" s="94"/>
      <c r="Q12" s="94"/>
      <c r="R12" s="94"/>
      <c r="S12" s="94"/>
      <c r="T12" s="94"/>
      <c r="U12" s="94"/>
      <c r="V12" s="94"/>
      <c r="W12" s="103" t="s">
        <v>67</v>
      </c>
      <c r="X12" s="96" t="s">
        <v>67</v>
      </c>
      <c r="Y12" s="63">
        <v>1.2000000000000002E-8</v>
      </c>
      <c r="Z12" s="97">
        <v>25</v>
      </c>
      <c r="AA12" s="102"/>
      <c r="AB12" s="99" t="s">
        <v>67</v>
      </c>
      <c r="AC12" s="99" t="s">
        <v>67</v>
      </c>
      <c r="AD12" s="4" t="str">
        <f t="shared" si="0"/>
        <v/>
      </c>
      <c r="AE12" s="4" t="str">
        <f t="shared" si="1"/>
        <v/>
      </c>
      <c r="AF12" s="4" t="str">
        <f t="shared" si="2"/>
        <v/>
      </c>
      <c r="AG12" s="4" t="str">
        <f t="shared" si="3"/>
        <v/>
      </c>
      <c r="AH12" s="9" t="str">
        <f t="shared" si="4"/>
        <v/>
      </c>
      <c r="AI12" s="4" t="str">
        <f t="shared" si="5"/>
        <v/>
      </c>
      <c r="AJ12" s="4" t="str">
        <f t="shared" si="6"/>
        <v/>
      </c>
      <c r="AK12" s="4" t="str">
        <f t="shared" si="7"/>
        <v/>
      </c>
      <c r="AM12" s="4" t="str">
        <f t="shared" si="8"/>
        <v/>
      </c>
      <c r="AN12" s="4" t="str">
        <f t="shared" si="9"/>
        <v/>
      </c>
      <c r="AO12" s="9" t="str">
        <f t="shared" si="10"/>
        <v/>
      </c>
    </row>
    <row r="13" spans="1:41" x14ac:dyDescent="0.25">
      <c r="A13" s="59"/>
      <c r="B13" s="86"/>
      <c r="C13" s="87"/>
      <c r="D13" s="88"/>
      <c r="E13" s="88"/>
      <c r="F13" s="24" t="s">
        <v>67</v>
      </c>
      <c r="G13" s="89">
        <v>0</v>
      </c>
      <c r="H13" s="90"/>
      <c r="I13" s="91"/>
      <c r="J13" s="92"/>
      <c r="K13" s="92"/>
      <c r="L13" s="92"/>
      <c r="M13" s="92"/>
      <c r="N13" s="93"/>
      <c r="O13" s="94"/>
      <c r="P13" s="94"/>
      <c r="Q13" s="94"/>
      <c r="R13" s="94"/>
      <c r="S13" s="94"/>
      <c r="T13" s="94"/>
      <c r="U13" s="94"/>
      <c r="V13" s="94"/>
      <c r="W13" s="103" t="s">
        <v>67</v>
      </c>
      <c r="X13" s="96" t="s">
        <v>67</v>
      </c>
      <c r="Y13" s="63">
        <v>1.3000000000000001E-8</v>
      </c>
      <c r="Z13" s="97">
        <v>24</v>
      </c>
      <c r="AA13" s="102"/>
      <c r="AB13" s="99" t="s">
        <v>67</v>
      </c>
      <c r="AC13" s="99" t="s">
        <v>67</v>
      </c>
      <c r="AD13" s="4" t="str">
        <f t="shared" si="0"/>
        <v/>
      </c>
      <c r="AE13" s="4" t="str">
        <f t="shared" si="1"/>
        <v/>
      </c>
      <c r="AF13" s="4" t="str">
        <f t="shared" si="2"/>
        <v/>
      </c>
      <c r="AG13" s="4" t="str">
        <f t="shared" si="3"/>
        <v/>
      </c>
      <c r="AH13" s="9" t="str">
        <f t="shared" si="4"/>
        <v/>
      </c>
      <c r="AI13" s="4" t="str">
        <f t="shared" si="5"/>
        <v/>
      </c>
      <c r="AJ13" s="4" t="str">
        <f t="shared" si="6"/>
        <v/>
      </c>
      <c r="AK13" s="4" t="str">
        <f t="shared" si="7"/>
        <v/>
      </c>
      <c r="AM13" s="4" t="str">
        <f t="shared" si="8"/>
        <v/>
      </c>
      <c r="AN13" s="4" t="str">
        <f t="shared" si="9"/>
        <v/>
      </c>
      <c r="AO13" s="9" t="str">
        <f t="shared" si="10"/>
        <v/>
      </c>
    </row>
    <row r="14" spans="1:41" x14ac:dyDescent="0.25">
      <c r="A14" s="59"/>
      <c r="B14" s="86"/>
      <c r="C14" s="87"/>
      <c r="D14" s="88"/>
      <c r="E14" s="88"/>
      <c r="F14" s="24" t="s">
        <v>67</v>
      </c>
      <c r="G14" s="89">
        <v>0</v>
      </c>
      <c r="H14" s="90"/>
      <c r="I14" s="91"/>
      <c r="J14" s="92"/>
      <c r="K14" s="92"/>
      <c r="L14" s="92"/>
      <c r="M14" s="92"/>
      <c r="N14" s="93"/>
      <c r="O14" s="94"/>
      <c r="P14" s="94"/>
      <c r="Q14" s="94"/>
      <c r="R14" s="94"/>
      <c r="S14" s="94"/>
      <c r="T14" s="94"/>
      <c r="U14" s="94"/>
      <c r="V14" s="94"/>
      <c r="W14" s="103" t="s">
        <v>67</v>
      </c>
      <c r="X14" s="96" t="s">
        <v>67</v>
      </c>
      <c r="Y14" s="63">
        <v>1.4000000000000001E-8</v>
      </c>
      <c r="Z14" s="97">
        <v>23</v>
      </c>
      <c r="AA14" s="102"/>
      <c r="AB14" s="99" t="s">
        <v>67</v>
      </c>
      <c r="AC14" s="99" t="s">
        <v>67</v>
      </c>
      <c r="AD14" s="4" t="str">
        <f t="shared" si="0"/>
        <v/>
      </c>
      <c r="AE14" s="4" t="str">
        <f t="shared" si="1"/>
        <v/>
      </c>
      <c r="AF14" s="4" t="str">
        <f t="shared" si="2"/>
        <v/>
      </c>
      <c r="AG14" s="4" t="str">
        <f t="shared" si="3"/>
        <v/>
      </c>
      <c r="AH14" s="9" t="str">
        <f t="shared" si="4"/>
        <v/>
      </c>
      <c r="AI14" s="4" t="str">
        <f t="shared" si="5"/>
        <v/>
      </c>
      <c r="AJ14" s="4" t="str">
        <f t="shared" si="6"/>
        <v/>
      </c>
      <c r="AK14" s="4" t="str">
        <f t="shared" si="7"/>
        <v/>
      </c>
      <c r="AM14" s="4" t="str">
        <f t="shared" si="8"/>
        <v/>
      </c>
      <c r="AN14" s="4" t="str">
        <f t="shared" si="9"/>
        <v/>
      </c>
      <c r="AO14" s="9" t="str">
        <f t="shared" si="10"/>
        <v/>
      </c>
    </row>
    <row r="15" spans="1:41" x14ac:dyDescent="0.25">
      <c r="A15" s="59"/>
      <c r="B15" s="86"/>
      <c r="C15" s="87"/>
      <c r="D15" s="88"/>
      <c r="E15" s="88"/>
      <c r="F15" s="24" t="s">
        <v>67</v>
      </c>
      <c r="G15" s="89">
        <v>0</v>
      </c>
      <c r="H15" s="90"/>
      <c r="I15" s="91"/>
      <c r="J15" s="92"/>
      <c r="K15" s="92"/>
      <c r="L15" s="92"/>
      <c r="M15" s="92"/>
      <c r="N15" s="93"/>
      <c r="O15" s="94"/>
      <c r="P15" s="94"/>
      <c r="Q15" s="94"/>
      <c r="R15" s="94"/>
      <c r="S15" s="94"/>
      <c r="T15" s="94"/>
      <c r="U15" s="94"/>
      <c r="V15" s="94"/>
      <c r="W15" s="103" t="s">
        <v>67</v>
      </c>
      <c r="X15" s="96" t="s">
        <v>67</v>
      </c>
      <c r="Y15" s="63">
        <v>1.5000000000000002E-8</v>
      </c>
      <c r="Z15" s="97">
        <v>22</v>
      </c>
      <c r="AA15" s="102"/>
      <c r="AB15" s="99" t="s">
        <v>67</v>
      </c>
      <c r="AC15" s="99" t="s">
        <v>67</v>
      </c>
      <c r="AD15" s="4" t="str">
        <f t="shared" si="0"/>
        <v/>
      </c>
      <c r="AE15" s="4" t="str">
        <f t="shared" si="1"/>
        <v/>
      </c>
      <c r="AF15" s="4" t="str">
        <f t="shared" si="2"/>
        <v/>
      </c>
      <c r="AG15" s="4" t="str">
        <f t="shared" si="3"/>
        <v/>
      </c>
      <c r="AH15" s="9" t="str">
        <f t="shared" si="4"/>
        <v/>
      </c>
      <c r="AI15" s="4" t="str">
        <f t="shared" si="5"/>
        <v/>
      </c>
      <c r="AJ15" s="4" t="str">
        <f t="shared" si="6"/>
        <v/>
      </c>
      <c r="AK15" s="4" t="str">
        <f t="shared" si="7"/>
        <v/>
      </c>
      <c r="AM15" s="4" t="str">
        <f t="shared" si="8"/>
        <v/>
      </c>
      <c r="AN15" s="4" t="str">
        <f t="shared" si="9"/>
        <v/>
      </c>
      <c r="AO15" s="9" t="str">
        <f t="shared" si="10"/>
        <v/>
      </c>
    </row>
    <row r="16" spans="1:41" x14ac:dyDescent="0.25">
      <c r="A16" s="59"/>
      <c r="B16" s="86"/>
      <c r="C16" s="87"/>
      <c r="D16" s="88"/>
      <c r="E16" s="88"/>
      <c r="F16" s="24" t="s">
        <v>67</v>
      </c>
      <c r="G16" s="89">
        <v>0</v>
      </c>
      <c r="H16" s="90"/>
      <c r="I16" s="91"/>
      <c r="J16" s="92"/>
      <c r="K16" s="92"/>
      <c r="L16" s="92"/>
      <c r="M16" s="92"/>
      <c r="N16" s="93"/>
      <c r="O16" s="94"/>
      <c r="P16" s="94"/>
      <c r="Q16" s="94"/>
      <c r="R16" s="94"/>
      <c r="S16" s="94"/>
      <c r="T16" s="94"/>
      <c r="U16" s="94"/>
      <c r="V16" s="94"/>
      <c r="W16" s="103" t="s">
        <v>67</v>
      </c>
      <c r="X16" s="96" t="s">
        <v>67</v>
      </c>
      <c r="Y16" s="63">
        <v>1.6000000000000001E-8</v>
      </c>
      <c r="Z16" s="97">
        <v>21</v>
      </c>
      <c r="AA16" s="102"/>
      <c r="AB16" s="99" t="s">
        <v>67</v>
      </c>
      <c r="AC16" s="99" t="s">
        <v>67</v>
      </c>
      <c r="AD16" s="4" t="str">
        <f t="shared" si="0"/>
        <v/>
      </c>
      <c r="AE16" s="4" t="str">
        <f t="shared" si="1"/>
        <v/>
      </c>
      <c r="AF16" s="4" t="str">
        <f t="shared" si="2"/>
        <v/>
      </c>
      <c r="AG16" s="4" t="str">
        <f t="shared" si="3"/>
        <v/>
      </c>
      <c r="AH16" s="9" t="str">
        <f t="shared" si="4"/>
        <v/>
      </c>
      <c r="AI16" s="4" t="str">
        <f t="shared" si="5"/>
        <v/>
      </c>
      <c r="AJ16" s="4" t="str">
        <f t="shared" si="6"/>
        <v/>
      </c>
      <c r="AK16" s="4" t="str">
        <f t="shared" si="7"/>
        <v/>
      </c>
      <c r="AM16" s="4" t="str">
        <f t="shared" si="8"/>
        <v/>
      </c>
      <c r="AN16" s="4" t="str">
        <f t="shared" si="9"/>
        <v/>
      </c>
      <c r="AO16" s="9" t="str">
        <f t="shared" si="10"/>
        <v/>
      </c>
    </row>
    <row r="17" spans="1:41" x14ac:dyDescent="0.25">
      <c r="A17" s="59"/>
      <c r="B17" s="86"/>
      <c r="C17" s="87"/>
      <c r="D17" s="88"/>
      <c r="E17" s="88"/>
      <c r="F17" s="24" t="s">
        <v>67</v>
      </c>
      <c r="G17" s="89">
        <v>0</v>
      </c>
      <c r="H17" s="90"/>
      <c r="I17" s="91"/>
      <c r="J17" s="92"/>
      <c r="K17" s="92"/>
      <c r="L17" s="92"/>
      <c r="M17" s="92"/>
      <c r="N17" s="93"/>
      <c r="O17" s="94"/>
      <c r="P17" s="94"/>
      <c r="Q17" s="94"/>
      <c r="R17" s="94"/>
      <c r="S17" s="94"/>
      <c r="T17" s="94"/>
      <c r="U17" s="94"/>
      <c r="V17" s="94"/>
      <c r="W17" s="103" t="s">
        <v>67</v>
      </c>
      <c r="X17" s="96" t="s">
        <v>67</v>
      </c>
      <c r="Y17" s="63">
        <v>1.7E-8</v>
      </c>
      <c r="Z17" s="97">
        <v>20</v>
      </c>
      <c r="AA17" s="102"/>
      <c r="AB17" s="99" t="s">
        <v>67</v>
      </c>
      <c r="AC17" s="99" t="s">
        <v>67</v>
      </c>
      <c r="AD17" s="4" t="str">
        <f t="shared" si="0"/>
        <v/>
      </c>
      <c r="AE17" s="4" t="str">
        <f t="shared" si="1"/>
        <v/>
      </c>
      <c r="AF17" s="4" t="str">
        <f t="shared" si="2"/>
        <v/>
      </c>
      <c r="AG17" s="4" t="str">
        <f t="shared" si="3"/>
        <v/>
      </c>
      <c r="AH17" s="9" t="str">
        <f t="shared" si="4"/>
        <v/>
      </c>
      <c r="AI17" s="4" t="str">
        <f t="shared" si="5"/>
        <v/>
      </c>
      <c r="AJ17" s="4" t="str">
        <f t="shared" si="6"/>
        <v/>
      </c>
      <c r="AK17" s="4" t="str">
        <f t="shared" si="7"/>
        <v/>
      </c>
      <c r="AM17" s="4" t="str">
        <f t="shared" si="8"/>
        <v/>
      </c>
      <c r="AN17" s="4" t="str">
        <f t="shared" si="9"/>
        <v/>
      </c>
      <c r="AO17" s="9" t="str">
        <f t="shared" si="10"/>
        <v/>
      </c>
    </row>
    <row r="18" spans="1:41" x14ac:dyDescent="0.25">
      <c r="A18" s="59"/>
      <c r="B18" s="86"/>
      <c r="C18" s="87"/>
      <c r="D18" s="88"/>
      <c r="E18" s="88"/>
      <c r="F18" s="24" t="s">
        <v>67</v>
      </c>
      <c r="G18" s="89">
        <v>0</v>
      </c>
      <c r="H18" s="90"/>
      <c r="I18" s="91"/>
      <c r="J18" s="92"/>
      <c r="K18" s="92"/>
      <c r="L18" s="92"/>
      <c r="M18" s="92"/>
      <c r="N18" s="93"/>
      <c r="O18" s="94"/>
      <c r="P18" s="94"/>
      <c r="Q18" s="94"/>
      <c r="R18" s="94"/>
      <c r="S18" s="94"/>
      <c r="T18" s="94"/>
      <c r="U18" s="94"/>
      <c r="V18" s="94"/>
      <c r="W18" s="103" t="s">
        <v>67</v>
      </c>
      <c r="X18" s="96" t="s">
        <v>67</v>
      </c>
      <c r="Y18" s="63">
        <v>1.8000000000000002E-8</v>
      </c>
      <c r="Z18" s="97">
        <v>19</v>
      </c>
      <c r="AA18" s="102"/>
      <c r="AB18" s="99" t="s">
        <v>67</v>
      </c>
      <c r="AC18" s="99" t="s">
        <v>67</v>
      </c>
      <c r="AD18" s="4" t="str">
        <f t="shared" si="0"/>
        <v/>
      </c>
      <c r="AE18" s="4" t="str">
        <f t="shared" si="1"/>
        <v/>
      </c>
      <c r="AF18" s="4" t="str">
        <f t="shared" si="2"/>
        <v/>
      </c>
      <c r="AG18" s="4" t="str">
        <f t="shared" si="3"/>
        <v/>
      </c>
      <c r="AH18" s="9" t="str">
        <f t="shared" si="4"/>
        <v/>
      </c>
      <c r="AI18" s="4" t="str">
        <f t="shared" si="5"/>
        <v/>
      </c>
      <c r="AJ18" s="4" t="str">
        <f t="shared" si="6"/>
        <v/>
      </c>
      <c r="AK18" s="4" t="str">
        <f t="shared" si="7"/>
        <v/>
      </c>
      <c r="AM18" s="4" t="str">
        <f t="shared" si="8"/>
        <v/>
      </c>
      <c r="AN18" s="4" t="str">
        <f t="shared" si="9"/>
        <v/>
      </c>
      <c r="AO18" s="9" t="str">
        <f t="shared" si="10"/>
        <v/>
      </c>
    </row>
    <row r="19" spans="1:41" x14ac:dyDescent="0.25">
      <c r="A19" s="59"/>
      <c r="B19" s="86"/>
      <c r="C19" s="87"/>
      <c r="D19" s="88"/>
      <c r="E19" s="88"/>
      <c r="F19" s="24" t="s">
        <v>67</v>
      </c>
      <c r="G19" s="89">
        <v>0</v>
      </c>
      <c r="H19" s="90"/>
      <c r="I19" s="91"/>
      <c r="J19" s="92"/>
      <c r="K19" s="92"/>
      <c r="L19" s="92"/>
      <c r="M19" s="92"/>
      <c r="N19" s="93"/>
      <c r="O19" s="94"/>
      <c r="P19" s="94"/>
      <c r="Q19" s="94"/>
      <c r="R19" s="94"/>
      <c r="S19" s="94"/>
      <c r="T19" s="94"/>
      <c r="U19" s="94"/>
      <c r="V19" s="94"/>
      <c r="W19" s="103" t="s">
        <v>67</v>
      </c>
      <c r="X19" s="96" t="s">
        <v>67</v>
      </c>
      <c r="Y19" s="63">
        <v>1.9000000000000001E-8</v>
      </c>
      <c r="Z19" s="97">
        <v>18</v>
      </c>
      <c r="AA19" s="102"/>
      <c r="AB19" s="99" t="s">
        <v>67</v>
      </c>
      <c r="AC19" s="99" t="s">
        <v>67</v>
      </c>
      <c r="AD19" s="4" t="str">
        <f t="shared" si="0"/>
        <v/>
      </c>
      <c r="AE19" s="4" t="str">
        <f t="shared" si="1"/>
        <v/>
      </c>
      <c r="AF19" s="4" t="str">
        <f t="shared" si="2"/>
        <v/>
      </c>
      <c r="AG19" s="4" t="str">
        <f t="shared" si="3"/>
        <v/>
      </c>
      <c r="AH19" s="9" t="str">
        <f t="shared" si="4"/>
        <v/>
      </c>
      <c r="AI19" s="4" t="str">
        <f t="shared" si="5"/>
        <v/>
      </c>
      <c r="AJ19" s="4" t="str">
        <f t="shared" si="6"/>
        <v/>
      </c>
      <c r="AK19" s="4" t="str">
        <f t="shared" si="7"/>
        <v/>
      </c>
      <c r="AM19" s="4" t="str">
        <f t="shared" si="8"/>
        <v/>
      </c>
      <c r="AN19" s="4" t="str">
        <f t="shared" si="9"/>
        <v/>
      </c>
      <c r="AO19" s="9" t="str">
        <f t="shared" si="10"/>
        <v/>
      </c>
    </row>
    <row r="20" spans="1:41" x14ac:dyDescent="0.25">
      <c r="A20" s="59"/>
      <c r="B20" s="86"/>
      <c r="C20" s="87"/>
      <c r="D20" s="88"/>
      <c r="E20" s="88"/>
      <c r="F20" s="24" t="s">
        <v>67</v>
      </c>
      <c r="G20" s="89">
        <v>0</v>
      </c>
      <c r="H20" s="90"/>
      <c r="I20" s="91"/>
      <c r="J20" s="92"/>
      <c r="K20" s="92"/>
      <c r="L20" s="92"/>
      <c r="M20" s="92"/>
      <c r="N20" s="93"/>
      <c r="O20" s="94"/>
      <c r="P20" s="94"/>
      <c r="Q20" s="94"/>
      <c r="R20" s="94"/>
      <c r="S20" s="94"/>
      <c r="T20" s="94"/>
      <c r="U20" s="94"/>
      <c r="V20" s="94"/>
      <c r="W20" s="103" t="s">
        <v>67</v>
      </c>
      <c r="X20" s="96" t="s">
        <v>67</v>
      </c>
      <c r="Y20" s="63">
        <v>2E-8</v>
      </c>
      <c r="Z20" s="97">
        <v>17</v>
      </c>
      <c r="AA20" s="102"/>
      <c r="AB20" s="99" t="s">
        <v>67</v>
      </c>
      <c r="AC20" s="99" t="s">
        <v>67</v>
      </c>
      <c r="AD20" s="4" t="str">
        <f t="shared" si="0"/>
        <v/>
      </c>
      <c r="AE20" s="4" t="str">
        <f t="shared" si="1"/>
        <v/>
      </c>
      <c r="AF20" s="4" t="str">
        <f t="shared" si="2"/>
        <v/>
      </c>
      <c r="AG20" s="4" t="str">
        <f t="shared" si="3"/>
        <v/>
      </c>
      <c r="AH20" s="9" t="str">
        <f t="shared" si="4"/>
        <v/>
      </c>
      <c r="AI20" s="4" t="str">
        <f t="shared" si="5"/>
        <v/>
      </c>
      <c r="AJ20" s="4" t="str">
        <f t="shared" si="6"/>
        <v/>
      </c>
      <c r="AK20" s="4" t="str">
        <f t="shared" si="7"/>
        <v/>
      </c>
      <c r="AM20" s="4" t="str">
        <f t="shared" si="8"/>
        <v/>
      </c>
      <c r="AN20" s="4" t="str">
        <f t="shared" si="9"/>
        <v/>
      </c>
      <c r="AO20" s="9" t="str">
        <f t="shared" si="10"/>
        <v/>
      </c>
    </row>
    <row r="21" spans="1:41" x14ac:dyDescent="0.25">
      <c r="A21" s="59"/>
      <c r="B21" s="86"/>
      <c r="C21" s="87"/>
      <c r="D21" s="88"/>
      <c r="E21" s="88"/>
      <c r="F21" s="24" t="s">
        <v>67</v>
      </c>
      <c r="G21" s="89">
        <v>0</v>
      </c>
      <c r="H21" s="90"/>
      <c r="I21" s="91"/>
      <c r="J21" s="92"/>
      <c r="K21" s="92"/>
      <c r="L21" s="92"/>
      <c r="M21" s="92"/>
      <c r="N21" s="93"/>
      <c r="O21" s="94"/>
      <c r="P21" s="94"/>
      <c r="Q21" s="94"/>
      <c r="R21" s="94"/>
      <c r="S21" s="94"/>
      <c r="T21" s="94"/>
      <c r="U21" s="94"/>
      <c r="V21" s="94"/>
      <c r="W21" s="103" t="s">
        <v>67</v>
      </c>
      <c r="X21" s="96" t="s">
        <v>67</v>
      </c>
      <c r="Y21" s="63">
        <v>2.1000000000000003E-8</v>
      </c>
      <c r="Z21" s="97">
        <v>16</v>
      </c>
      <c r="AA21" s="102"/>
      <c r="AB21" s="99" t="s">
        <v>67</v>
      </c>
      <c r="AC21" s="99" t="s">
        <v>67</v>
      </c>
      <c r="AD21" s="4" t="str">
        <f t="shared" si="0"/>
        <v/>
      </c>
      <c r="AE21" s="4" t="str">
        <f t="shared" si="1"/>
        <v/>
      </c>
      <c r="AF21" s="4" t="str">
        <f t="shared" si="2"/>
        <v/>
      </c>
      <c r="AG21" s="4" t="str">
        <f t="shared" si="3"/>
        <v/>
      </c>
      <c r="AH21" s="9" t="str">
        <f t="shared" si="4"/>
        <v/>
      </c>
      <c r="AI21" s="4" t="str">
        <f t="shared" si="5"/>
        <v/>
      </c>
      <c r="AJ21" s="4" t="str">
        <f t="shared" si="6"/>
        <v/>
      </c>
      <c r="AK21" s="4" t="str">
        <f t="shared" si="7"/>
        <v/>
      </c>
      <c r="AM21" s="4" t="str">
        <f t="shared" si="8"/>
        <v/>
      </c>
      <c r="AN21" s="4" t="str">
        <f t="shared" si="9"/>
        <v/>
      </c>
      <c r="AO21" s="9" t="str">
        <f t="shared" si="10"/>
        <v/>
      </c>
    </row>
    <row r="22" spans="1:41" x14ac:dyDescent="0.25">
      <c r="A22" s="59"/>
      <c r="B22" s="86"/>
      <c r="C22" s="87"/>
      <c r="D22" s="88"/>
      <c r="E22" s="88"/>
      <c r="F22" s="24" t="s">
        <v>67</v>
      </c>
      <c r="G22" s="89">
        <v>0</v>
      </c>
      <c r="H22" s="90"/>
      <c r="I22" s="91"/>
      <c r="J22" s="92"/>
      <c r="K22" s="92"/>
      <c r="L22" s="92"/>
      <c r="M22" s="92"/>
      <c r="N22" s="93"/>
      <c r="O22" s="94"/>
      <c r="P22" s="94"/>
      <c r="Q22" s="94"/>
      <c r="R22" s="94"/>
      <c r="S22" s="94"/>
      <c r="T22" s="94"/>
      <c r="U22" s="94"/>
      <c r="V22" s="94"/>
      <c r="W22" s="103" t="s">
        <v>67</v>
      </c>
      <c r="X22" s="96" t="s">
        <v>67</v>
      </c>
      <c r="Y22" s="63">
        <v>2.2000000000000002E-8</v>
      </c>
      <c r="Z22" s="97">
        <v>15</v>
      </c>
      <c r="AA22" s="102"/>
      <c r="AB22" s="99" t="s">
        <v>67</v>
      </c>
      <c r="AC22" s="99" t="s">
        <v>67</v>
      </c>
      <c r="AD22" s="4" t="str">
        <f t="shared" si="0"/>
        <v/>
      </c>
      <c r="AE22" s="4" t="str">
        <f t="shared" si="1"/>
        <v/>
      </c>
      <c r="AF22" s="4" t="str">
        <f t="shared" si="2"/>
        <v/>
      </c>
      <c r="AG22" s="4" t="str">
        <f t="shared" si="3"/>
        <v/>
      </c>
      <c r="AH22" s="9" t="str">
        <f t="shared" si="4"/>
        <v/>
      </c>
      <c r="AI22" s="4" t="str">
        <f t="shared" si="5"/>
        <v/>
      </c>
      <c r="AJ22" s="4" t="str">
        <f t="shared" si="6"/>
        <v/>
      </c>
      <c r="AK22" s="4" t="str">
        <f t="shared" si="7"/>
        <v/>
      </c>
      <c r="AM22" s="4" t="str">
        <f t="shared" si="8"/>
        <v/>
      </c>
      <c r="AN22" s="4" t="str">
        <f t="shared" si="9"/>
        <v/>
      </c>
      <c r="AO22" s="9" t="str">
        <f t="shared" si="10"/>
        <v/>
      </c>
    </row>
    <row r="23" spans="1:41" x14ac:dyDescent="0.25">
      <c r="A23" s="59"/>
      <c r="B23" s="86"/>
      <c r="C23" s="87"/>
      <c r="D23" s="88"/>
      <c r="E23" s="88"/>
      <c r="F23" s="24" t="s">
        <v>67</v>
      </c>
      <c r="G23" s="89">
        <v>0</v>
      </c>
      <c r="H23" s="90"/>
      <c r="I23" s="91"/>
      <c r="J23" s="92"/>
      <c r="K23" s="92"/>
      <c r="L23" s="92"/>
      <c r="M23" s="92"/>
      <c r="N23" s="93"/>
      <c r="O23" s="94"/>
      <c r="P23" s="94"/>
      <c r="Q23" s="94"/>
      <c r="R23" s="94"/>
      <c r="S23" s="94"/>
      <c r="T23" s="94"/>
      <c r="U23" s="94"/>
      <c r="V23" s="94"/>
      <c r="W23" s="103" t="s">
        <v>67</v>
      </c>
      <c r="X23" s="96" t="s">
        <v>67</v>
      </c>
      <c r="Y23" s="63">
        <v>2.3000000000000001E-8</v>
      </c>
      <c r="Z23" s="97">
        <v>14</v>
      </c>
      <c r="AA23" s="102"/>
      <c r="AB23" s="99" t="s">
        <v>67</v>
      </c>
      <c r="AC23" s="99" t="s">
        <v>67</v>
      </c>
      <c r="AD23" s="4" t="str">
        <f t="shared" si="0"/>
        <v/>
      </c>
      <c r="AE23" s="4" t="str">
        <f t="shared" si="1"/>
        <v/>
      </c>
      <c r="AF23" s="4" t="str">
        <f t="shared" si="2"/>
        <v/>
      </c>
      <c r="AG23" s="4" t="str">
        <f t="shared" si="3"/>
        <v/>
      </c>
      <c r="AH23" s="9" t="str">
        <f t="shared" si="4"/>
        <v/>
      </c>
      <c r="AI23" s="4" t="str">
        <f t="shared" si="5"/>
        <v/>
      </c>
      <c r="AJ23" s="4" t="str">
        <f t="shared" si="6"/>
        <v/>
      </c>
      <c r="AK23" s="4" t="str">
        <f t="shared" si="7"/>
        <v/>
      </c>
      <c r="AM23" s="4" t="str">
        <f t="shared" si="8"/>
        <v/>
      </c>
      <c r="AN23" s="4" t="str">
        <f t="shared" si="9"/>
        <v/>
      </c>
      <c r="AO23" s="9" t="str">
        <f t="shared" si="10"/>
        <v/>
      </c>
    </row>
    <row r="24" spans="1:41" x14ac:dyDescent="0.25">
      <c r="A24" s="59"/>
      <c r="B24" s="86"/>
      <c r="C24" s="87"/>
      <c r="D24" s="88"/>
      <c r="E24" s="88"/>
      <c r="F24" s="24" t="s">
        <v>67</v>
      </c>
      <c r="G24" s="89">
        <v>0</v>
      </c>
      <c r="H24" s="90"/>
      <c r="I24" s="91"/>
      <c r="J24" s="92"/>
      <c r="K24" s="92"/>
      <c r="L24" s="92"/>
      <c r="M24" s="92"/>
      <c r="N24" s="93"/>
      <c r="O24" s="94"/>
      <c r="P24" s="94"/>
      <c r="Q24" s="94"/>
      <c r="R24" s="94"/>
      <c r="S24" s="94"/>
      <c r="T24" s="94"/>
      <c r="U24" s="94"/>
      <c r="V24" s="94"/>
      <c r="W24" s="103" t="s">
        <v>67</v>
      </c>
      <c r="X24" s="96" t="s">
        <v>67</v>
      </c>
      <c r="Y24" s="63">
        <v>2.4000000000000003E-8</v>
      </c>
      <c r="Z24" s="97">
        <v>13</v>
      </c>
      <c r="AA24" s="102"/>
      <c r="AB24" s="99" t="s">
        <v>67</v>
      </c>
      <c r="AC24" s="99" t="s">
        <v>67</v>
      </c>
      <c r="AD24" s="4" t="str">
        <f t="shared" si="0"/>
        <v/>
      </c>
      <c r="AE24" s="4" t="str">
        <f t="shared" si="1"/>
        <v/>
      </c>
      <c r="AF24" s="4" t="str">
        <f t="shared" si="2"/>
        <v/>
      </c>
      <c r="AG24" s="4" t="str">
        <f t="shared" si="3"/>
        <v/>
      </c>
      <c r="AH24" s="9" t="str">
        <f t="shared" si="4"/>
        <v/>
      </c>
      <c r="AI24" s="4" t="str">
        <f t="shared" si="5"/>
        <v/>
      </c>
      <c r="AJ24" s="4" t="str">
        <f t="shared" si="6"/>
        <v/>
      </c>
      <c r="AK24" s="4" t="str">
        <f t="shared" si="7"/>
        <v/>
      </c>
      <c r="AM24" s="4" t="str">
        <f t="shared" si="8"/>
        <v/>
      </c>
      <c r="AN24" s="4" t="str">
        <f t="shared" si="9"/>
        <v/>
      </c>
      <c r="AO24" s="9" t="str">
        <f t="shared" si="10"/>
        <v/>
      </c>
    </row>
    <row r="25" spans="1:41" x14ac:dyDescent="0.25">
      <c r="A25" s="59"/>
      <c r="B25" s="86"/>
      <c r="C25" s="87"/>
      <c r="D25" s="88"/>
      <c r="E25" s="88"/>
      <c r="F25" s="24" t="s">
        <v>67</v>
      </c>
      <c r="G25" s="89">
        <v>0</v>
      </c>
      <c r="H25" s="90"/>
      <c r="I25" s="91"/>
      <c r="J25" s="92"/>
      <c r="K25" s="92"/>
      <c r="L25" s="92"/>
      <c r="M25" s="92"/>
      <c r="N25" s="93"/>
      <c r="O25" s="94"/>
      <c r="P25" s="94"/>
      <c r="Q25" s="94"/>
      <c r="R25" s="94"/>
      <c r="S25" s="94"/>
      <c r="T25" s="94"/>
      <c r="U25" s="94"/>
      <c r="V25" s="94"/>
      <c r="W25" s="103" t="s">
        <v>67</v>
      </c>
      <c r="X25" s="96" t="s">
        <v>67</v>
      </c>
      <c r="Y25" s="63">
        <v>2.5000000000000002E-8</v>
      </c>
      <c r="Z25" s="97">
        <v>12</v>
      </c>
      <c r="AA25" s="102"/>
      <c r="AB25" s="99" t="s">
        <v>67</v>
      </c>
      <c r="AC25" s="99" t="s">
        <v>67</v>
      </c>
      <c r="AD25" s="4" t="str">
        <f t="shared" si="0"/>
        <v/>
      </c>
      <c r="AE25" s="4" t="str">
        <f t="shared" si="1"/>
        <v/>
      </c>
      <c r="AF25" s="4" t="str">
        <f t="shared" si="2"/>
        <v/>
      </c>
      <c r="AG25" s="4" t="str">
        <f t="shared" si="3"/>
        <v/>
      </c>
      <c r="AH25" s="9" t="str">
        <f t="shared" si="4"/>
        <v/>
      </c>
      <c r="AI25" s="4" t="str">
        <f t="shared" si="5"/>
        <v/>
      </c>
      <c r="AJ25" s="4" t="str">
        <f t="shared" si="6"/>
        <v/>
      </c>
      <c r="AK25" s="4" t="str">
        <f t="shared" si="7"/>
        <v/>
      </c>
      <c r="AM25" s="4" t="str">
        <f t="shared" si="8"/>
        <v/>
      </c>
      <c r="AN25" s="4" t="str">
        <f t="shared" si="9"/>
        <v/>
      </c>
      <c r="AO25" s="9" t="str">
        <f t="shared" si="10"/>
        <v/>
      </c>
    </row>
    <row r="26" spans="1:41" x14ac:dyDescent="0.25">
      <c r="A26" s="59"/>
      <c r="B26" s="86"/>
      <c r="C26" s="87"/>
      <c r="D26" s="88"/>
      <c r="E26" s="88"/>
      <c r="F26" s="24" t="s">
        <v>67</v>
      </c>
      <c r="G26" s="89">
        <v>0</v>
      </c>
      <c r="H26" s="90"/>
      <c r="I26" s="91"/>
      <c r="J26" s="92"/>
      <c r="K26" s="92"/>
      <c r="L26" s="92"/>
      <c r="M26" s="92"/>
      <c r="N26" s="93"/>
      <c r="O26" s="94"/>
      <c r="P26" s="94"/>
      <c r="Q26" s="94"/>
      <c r="R26" s="94"/>
      <c r="S26" s="94"/>
      <c r="T26" s="94"/>
      <c r="U26" s="94"/>
      <c r="V26" s="94"/>
      <c r="W26" s="103" t="s">
        <v>67</v>
      </c>
      <c r="X26" s="96" t="s">
        <v>67</v>
      </c>
      <c r="Y26" s="63">
        <v>2.6000000000000001E-8</v>
      </c>
      <c r="Z26" s="97">
        <v>11</v>
      </c>
      <c r="AA26" s="102"/>
      <c r="AB26" s="99" t="s">
        <v>67</v>
      </c>
      <c r="AC26" s="99" t="s">
        <v>67</v>
      </c>
      <c r="AD26" s="4" t="str">
        <f t="shared" si="0"/>
        <v/>
      </c>
      <c r="AE26" s="4" t="str">
        <f t="shared" si="1"/>
        <v/>
      </c>
      <c r="AF26" s="4" t="str">
        <f t="shared" si="2"/>
        <v/>
      </c>
      <c r="AG26" s="4" t="str">
        <f t="shared" si="3"/>
        <v/>
      </c>
      <c r="AH26" s="9" t="str">
        <f t="shared" si="4"/>
        <v/>
      </c>
      <c r="AI26" s="4" t="str">
        <f t="shared" si="5"/>
        <v/>
      </c>
      <c r="AJ26" s="4" t="str">
        <f t="shared" si="6"/>
        <v/>
      </c>
      <c r="AK26" s="4" t="str">
        <f t="shared" si="7"/>
        <v/>
      </c>
      <c r="AM26" s="4" t="str">
        <f t="shared" si="8"/>
        <v/>
      </c>
      <c r="AN26" s="4" t="str">
        <f t="shared" si="9"/>
        <v/>
      </c>
      <c r="AO26" s="9" t="str">
        <f t="shared" si="10"/>
        <v/>
      </c>
    </row>
    <row r="27" spans="1:41" x14ac:dyDescent="0.25">
      <c r="A27" s="59"/>
      <c r="B27" s="86"/>
      <c r="C27" s="87"/>
      <c r="D27" s="88"/>
      <c r="E27" s="88"/>
      <c r="F27" s="24" t="s">
        <v>67</v>
      </c>
      <c r="G27" s="89">
        <v>0</v>
      </c>
      <c r="H27" s="90"/>
      <c r="I27" s="91"/>
      <c r="J27" s="92"/>
      <c r="K27" s="92"/>
      <c r="L27" s="92"/>
      <c r="M27" s="92"/>
      <c r="N27" s="93"/>
      <c r="O27" s="94"/>
      <c r="P27" s="94"/>
      <c r="Q27" s="94"/>
      <c r="R27" s="94"/>
      <c r="S27" s="94"/>
      <c r="T27" s="94"/>
      <c r="U27" s="94"/>
      <c r="V27" s="94"/>
      <c r="W27" s="103" t="s">
        <v>67</v>
      </c>
      <c r="X27" s="96" t="s">
        <v>67</v>
      </c>
      <c r="Y27" s="63">
        <v>2.7E-8</v>
      </c>
      <c r="Z27" s="97">
        <v>10</v>
      </c>
      <c r="AA27" s="102"/>
      <c r="AB27" s="99" t="s">
        <v>67</v>
      </c>
      <c r="AC27" s="99" t="s">
        <v>67</v>
      </c>
      <c r="AD27" s="4" t="str">
        <f t="shared" si="0"/>
        <v/>
      </c>
      <c r="AE27" s="4" t="str">
        <f t="shared" si="1"/>
        <v/>
      </c>
      <c r="AF27" s="4" t="str">
        <f t="shared" si="2"/>
        <v/>
      </c>
      <c r="AG27" s="4" t="str">
        <f t="shared" si="3"/>
        <v/>
      </c>
      <c r="AH27" s="9" t="str">
        <f t="shared" si="4"/>
        <v/>
      </c>
      <c r="AI27" s="4" t="str">
        <f t="shared" si="5"/>
        <v/>
      </c>
      <c r="AJ27" s="4" t="str">
        <f t="shared" si="6"/>
        <v/>
      </c>
      <c r="AK27" s="4" t="str">
        <f t="shared" si="7"/>
        <v/>
      </c>
      <c r="AM27" s="4" t="str">
        <f t="shared" si="8"/>
        <v/>
      </c>
      <c r="AN27" s="4" t="str">
        <f t="shared" si="9"/>
        <v/>
      </c>
      <c r="AO27" s="9" t="str">
        <f t="shared" si="10"/>
        <v/>
      </c>
    </row>
    <row r="28" spans="1:41" x14ac:dyDescent="0.25">
      <c r="A28" s="59"/>
      <c r="B28" s="86"/>
      <c r="C28" s="87"/>
      <c r="D28" s="88"/>
      <c r="E28" s="88"/>
      <c r="F28" s="24" t="s">
        <v>67</v>
      </c>
      <c r="G28" s="89">
        <v>0</v>
      </c>
      <c r="H28" s="90"/>
      <c r="I28" s="91"/>
      <c r="J28" s="92"/>
      <c r="K28" s="92"/>
      <c r="L28" s="92"/>
      <c r="M28" s="92"/>
      <c r="N28" s="93"/>
      <c r="O28" s="94"/>
      <c r="P28" s="94"/>
      <c r="Q28" s="94"/>
      <c r="R28" s="94"/>
      <c r="S28" s="94"/>
      <c r="T28" s="94"/>
      <c r="U28" s="94"/>
      <c r="V28" s="94"/>
      <c r="W28" s="103" t="s">
        <v>67</v>
      </c>
      <c r="X28" s="96" t="s">
        <v>67</v>
      </c>
      <c r="Y28" s="63">
        <v>2.8000000000000003E-8</v>
      </c>
      <c r="Z28" s="97">
        <v>9</v>
      </c>
      <c r="AA28" s="102"/>
      <c r="AB28" s="99" t="s">
        <v>67</v>
      </c>
      <c r="AC28" s="99" t="s">
        <v>67</v>
      </c>
      <c r="AD28" s="4" t="str">
        <f t="shared" si="0"/>
        <v/>
      </c>
      <c r="AE28" s="4" t="str">
        <f t="shared" si="1"/>
        <v/>
      </c>
      <c r="AF28" s="4" t="str">
        <f t="shared" si="2"/>
        <v/>
      </c>
      <c r="AG28" s="4" t="str">
        <f t="shared" si="3"/>
        <v/>
      </c>
      <c r="AH28" s="9" t="str">
        <f t="shared" si="4"/>
        <v/>
      </c>
      <c r="AI28" s="4" t="str">
        <f t="shared" si="5"/>
        <v/>
      </c>
      <c r="AJ28" s="4" t="str">
        <f t="shared" si="6"/>
        <v/>
      </c>
      <c r="AK28" s="4" t="str">
        <f t="shared" si="7"/>
        <v/>
      </c>
      <c r="AM28" s="4" t="str">
        <f t="shared" si="8"/>
        <v/>
      </c>
      <c r="AN28" s="4" t="str">
        <f t="shared" si="9"/>
        <v/>
      </c>
      <c r="AO28" s="9" t="str">
        <f t="shared" si="10"/>
        <v/>
      </c>
    </row>
    <row r="29" spans="1:41" x14ac:dyDescent="0.25">
      <c r="A29" s="59"/>
      <c r="B29" s="86"/>
      <c r="C29" s="87"/>
      <c r="D29" s="88"/>
      <c r="E29" s="88"/>
      <c r="F29" s="24" t="s">
        <v>67</v>
      </c>
      <c r="G29" s="89">
        <v>0</v>
      </c>
      <c r="H29" s="90"/>
      <c r="I29" s="91"/>
      <c r="J29" s="92"/>
      <c r="K29" s="92"/>
      <c r="L29" s="92"/>
      <c r="M29" s="92"/>
      <c r="N29" s="93"/>
      <c r="O29" s="94"/>
      <c r="P29" s="94"/>
      <c r="Q29" s="94"/>
      <c r="R29" s="94"/>
      <c r="S29" s="94"/>
      <c r="T29" s="94"/>
      <c r="U29" s="94"/>
      <c r="V29" s="94"/>
      <c r="W29" s="103" t="s">
        <v>67</v>
      </c>
      <c r="X29" s="96" t="s">
        <v>67</v>
      </c>
      <c r="Y29" s="63">
        <v>2.9000000000000002E-8</v>
      </c>
      <c r="Z29" s="97">
        <v>8</v>
      </c>
      <c r="AA29" s="102"/>
      <c r="AB29" s="99" t="s">
        <v>67</v>
      </c>
      <c r="AC29" s="99" t="s">
        <v>67</v>
      </c>
      <c r="AD29" s="4" t="str">
        <f t="shared" si="0"/>
        <v/>
      </c>
      <c r="AE29" s="4" t="str">
        <f t="shared" si="1"/>
        <v/>
      </c>
      <c r="AF29" s="4" t="str">
        <f t="shared" si="2"/>
        <v/>
      </c>
      <c r="AG29" s="4" t="str">
        <f t="shared" si="3"/>
        <v/>
      </c>
      <c r="AH29" s="9" t="str">
        <f t="shared" si="4"/>
        <v/>
      </c>
      <c r="AI29" s="4" t="str">
        <f t="shared" si="5"/>
        <v/>
      </c>
      <c r="AJ29" s="4" t="str">
        <f t="shared" si="6"/>
        <v/>
      </c>
      <c r="AK29" s="4" t="str">
        <f t="shared" si="7"/>
        <v/>
      </c>
      <c r="AM29" s="4" t="str">
        <f t="shared" si="8"/>
        <v/>
      </c>
      <c r="AN29" s="4" t="str">
        <f t="shared" si="9"/>
        <v/>
      </c>
      <c r="AO29" s="9" t="str">
        <f t="shared" si="10"/>
        <v/>
      </c>
    </row>
    <row r="30" spans="1:41" x14ac:dyDescent="0.25">
      <c r="A30" s="59"/>
      <c r="B30" s="86"/>
      <c r="C30" s="87"/>
      <c r="D30" s="88"/>
      <c r="E30" s="88"/>
      <c r="F30" s="24" t="s">
        <v>67</v>
      </c>
      <c r="G30" s="89">
        <v>0</v>
      </c>
      <c r="H30" s="90"/>
      <c r="I30" s="91"/>
      <c r="J30" s="92"/>
      <c r="K30" s="92"/>
      <c r="L30" s="92"/>
      <c r="M30" s="92"/>
      <c r="N30" s="93"/>
      <c r="O30" s="94"/>
      <c r="P30" s="94"/>
      <c r="Q30" s="94"/>
      <c r="R30" s="94"/>
      <c r="S30" s="94"/>
      <c r="T30" s="94"/>
      <c r="U30" s="94"/>
      <c r="V30" s="94"/>
      <c r="W30" s="103" t="s">
        <v>67</v>
      </c>
      <c r="X30" s="96" t="s">
        <v>67</v>
      </c>
      <c r="Y30" s="63">
        <v>3.0000000000000004E-8</v>
      </c>
      <c r="Z30" s="97">
        <v>7</v>
      </c>
      <c r="AA30" s="102"/>
      <c r="AB30" s="99" t="s">
        <v>67</v>
      </c>
      <c r="AC30" s="99" t="s">
        <v>67</v>
      </c>
      <c r="AD30" s="4" t="str">
        <f t="shared" si="0"/>
        <v/>
      </c>
      <c r="AE30" s="4" t="str">
        <f t="shared" si="1"/>
        <v/>
      </c>
      <c r="AF30" s="4" t="str">
        <f t="shared" si="2"/>
        <v/>
      </c>
      <c r="AG30" s="4" t="str">
        <f t="shared" si="3"/>
        <v/>
      </c>
      <c r="AH30" s="9" t="str">
        <f t="shared" si="4"/>
        <v/>
      </c>
      <c r="AI30" s="4" t="str">
        <f t="shared" si="5"/>
        <v/>
      </c>
      <c r="AJ30" s="4" t="str">
        <f t="shared" si="6"/>
        <v/>
      </c>
      <c r="AK30" s="4" t="str">
        <f t="shared" si="7"/>
        <v/>
      </c>
      <c r="AM30" s="4" t="str">
        <f t="shared" si="8"/>
        <v/>
      </c>
      <c r="AN30" s="4" t="str">
        <f t="shared" si="9"/>
        <v/>
      </c>
      <c r="AO30" s="9" t="str">
        <f t="shared" si="10"/>
        <v/>
      </c>
    </row>
    <row r="31" spans="1:41" x14ac:dyDescent="0.25">
      <c r="A31" s="59"/>
      <c r="B31" s="86"/>
      <c r="C31" s="87"/>
      <c r="D31" s="88"/>
      <c r="E31" s="88"/>
      <c r="F31" s="24" t="s">
        <v>67</v>
      </c>
      <c r="G31" s="89">
        <v>0</v>
      </c>
      <c r="H31" s="90"/>
      <c r="I31" s="91"/>
      <c r="J31" s="92"/>
      <c r="K31" s="92"/>
      <c r="L31" s="92"/>
      <c r="M31" s="92"/>
      <c r="N31" s="93"/>
      <c r="O31" s="94"/>
      <c r="P31" s="94"/>
      <c r="Q31" s="94"/>
      <c r="R31" s="94"/>
      <c r="S31" s="94"/>
      <c r="T31" s="94"/>
      <c r="U31" s="94"/>
      <c r="V31" s="94"/>
      <c r="W31" s="103" t="s">
        <v>67</v>
      </c>
      <c r="X31" s="96" t="s">
        <v>67</v>
      </c>
      <c r="Y31" s="63">
        <v>3.1E-8</v>
      </c>
      <c r="Z31" s="97">
        <v>6</v>
      </c>
      <c r="AA31" s="102"/>
      <c r="AB31" s="99" t="s">
        <v>67</v>
      </c>
      <c r="AC31" s="99" t="s">
        <v>67</v>
      </c>
      <c r="AD31" s="4" t="str">
        <f t="shared" si="0"/>
        <v/>
      </c>
      <c r="AE31" s="4" t="str">
        <f t="shared" si="1"/>
        <v/>
      </c>
      <c r="AF31" s="4" t="str">
        <f t="shared" si="2"/>
        <v/>
      </c>
      <c r="AG31" s="4" t="str">
        <f t="shared" si="3"/>
        <v/>
      </c>
      <c r="AH31" s="9" t="str">
        <f t="shared" si="4"/>
        <v/>
      </c>
      <c r="AI31" s="4" t="str">
        <f t="shared" si="5"/>
        <v/>
      </c>
      <c r="AJ31" s="4" t="str">
        <f t="shared" si="6"/>
        <v/>
      </c>
      <c r="AK31" s="4" t="str">
        <f t="shared" si="7"/>
        <v/>
      </c>
      <c r="AM31" s="4" t="str">
        <f t="shared" si="8"/>
        <v/>
      </c>
      <c r="AN31" s="4" t="str">
        <f t="shared" si="9"/>
        <v/>
      </c>
      <c r="AO31" s="9" t="str">
        <f t="shared" si="10"/>
        <v/>
      </c>
    </row>
    <row r="32" spans="1:41" x14ac:dyDescent="0.25">
      <c r="A32" s="59"/>
      <c r="B32" s="86"/>
      <c r="C32" s="87"/>
      <c r="D32" s="88"/>
      <c r="E32" s="88"/>
      <c r="F32" s="24" t="s">
        <v>67</v>
      </c>
      <c r="G32" s="89">
        <v>0</v>
      </c>
      <c r="H32" s="90"/>
      <c r="I32" s="91"/>
      <c r="J32" s="92"/>
      <c r="K32" s="92"/>
      <c r="L32" s="92"/>
      <c r="M32" s="92"/>
      <c r="N32" s="93"/>
      <c r="O32" s="94"/>
      <c r="P32" s="94"/>
      <c r="Q32" s="94"/>
      <c r="R32" s="94"/>
      <c r="S32" s="94"/>
      <c r="T32" s="94"/>
      <c r="U32" s="94"/>
      <c r="V32" s="94"/>
      <c r="W32" s="103" t="s">
        <v>67</v>
      </c>
      <c r="X32" s="96" t="s">
        <v>67</v>
      </c>
      <c r="Y32" s="63">
        <v>3.2000000000000002E-8</v>
      </c>
      <c r="Z32" s="97">
        <v>5</v>
      </c>
      <c r="AA32" s="102"/>
      <c r="AB32" s="99" t="s">
        <v>67</v>
      </c>
      <c r="AC32" s="99" t="s">
        <v>67</v>
      </c>
      <c r="AD32" s="4" t="str">
        <f t="shared" si="0"/>
        <v/>
      </c>
      <c r="AE32" s="4" t="str">
        <f t="shared" si="1"/>
        <v/>
      </c>
      <c r="AF32" s="4" t="str">
        <f t="shared" si="2"/>
        <v/>
      </c>
      <c r="AG32" s="4" t="str">
        <f t="shared" si="3"/>
        <v/>
      </c>
      <c r="AH32" s="9" t="str">
        <f t="shared" si="4"/>
        <v/>
      </c>
      <c r="AI32" s="4" t="str">
        <f t="shared" si="5"/>
        <v/>
      </c>
      <c r="AJ32" s="4" t="str">
        <f t="shared" si="6"/>
        <v/>
      </c>
      <c r="AK32" s="4" t="str">
        <f t="shared" si="7"/>
        <v/>
      </c>
      <c r="AM32" s="4" t="str">
        <f t="shared" si="8"/>
        <v/>
      </c>
      <c r="AN32" s="4" t="str">
        <f t="shared" si="9"/>
        <v/>
      </c>
      <c r="AO32" s="9" t="str">
        <f t="shared" si="10"/>
        <v/>
      </c>
    </row>
    <row r="33" spans="1:41" x14ac:dyDescent="0.25">
      <c r="A33" s="59"/>
      <c r="B33" s="104"/>
      <c r="C33" s="105"/>
      <c r="D33" s="106"/>
      <c r="E33" s="106"/>
      <c r="F33" s="25" t="s">
        <v>67</v>
      </c>
      <c r="G33" s="107">
        <v>0</v>
      </c>
      <c r="H33" s="108"/>
      <c r="I33" s="109"/>
      <c r="J33" s="110"/>
      <c r="K33" s="110"/>
      <c r="L33" s="110"/>
      <c r="M33" s="110"/>
      <c r="N33" s="111"/>
      <c r="O33" s="112"/>
      <c r="P33" s="112"/>
      <c r="Q33" s="112"/>
      <c r="R33" s="112"/>
      <c r="S33" s="112"/>
      <c r="T33" s="112"/>
      <c r="U33" s="112"/>
      <c r="V33" s="112"/>
      <c r="W33" s="113" t="s">
        <v>67</v>
      </c>
      <c r="X33" s="114" t="s">
        <v>67</v>
      </c>
      <c r="Y33" s="63">
        <v>3.3000000000000004E-8</v>
      </c>
      <c r="Z33" s="97">
        <v>4</v>
      </c>
      <c r="AA33" s="102"/>
      <c r="AB33" s="99" t="s">
        <v>67</v>
      </c>
      <c r="AC33" s="99" t="s">
        <v>67</v>
      </c>
      <c r="AD33" s="4" t="str">
        <f t="shared" si="0"/>
        <v/>
      </c>
      <c r="AE33" s="4" t="str">
        <f t="shared" si="1"/>
        <v/>
      </c>
      <c r="AF33" s="4" t="str">
        <f t="shared" si="2"/>
        <v/>
      </c>
      <c r="AG33" s="4" t="str">
        <f t="shared" si="3"/>
        <v/>
      </c>
      <c r="AH33" s="9" t="str">
        <f t="shared" si="4"/>
        <v/>
      </c>
      <c r="AI33" s="4" t="str">
        <f t="shared" si="5"/>
        <v/>
      </c>
      <c r="AJ33" s="4" t="str">
        <f t="shared" si="6"/>
        <v/>
      </c>
      <c r="AK33" s="4" t="str">
        <f t="shared" si="7"/>
        <v/>
      </c>
      <c r="AM33" s="4" t="str">
        <f t="shared" si="8"/>
        <v/>
      </c>
      <c r="AN33" s="4" t="str">
        <f t="shared" si="9"/>
        <v/>
      </c>
      <c r="AO33" s="9" t="str">
        <f t="shared" si="10"/>
        <v/>
      </c>
    </row>
    <row r="34" spans="1:41" x14ac:dyDescent="0.25">
      <c r="A34" s="102"/>
      <c r="B34" s="102"/>
      <c r="C34" s="102"/>
      <c r="D34" s="115"/>
      <c r="E34" s="115"/>
      <c r="F34" s="115"/>
      <c r="G34" s="115"/>
      <c r="H34" s="115"/>
      <c r="I34" s="116"/>
      <c r="J34" s="116"/>
      <c r="K34" s="116"/>
      <c r="L34" s="116"/>
      <c r="M34" s="116"/>
      <c r="N34" s="102"/>
      <c r="O34" s="117"/>
      <c r="P34" s="117"/>
      <c r="Q34" s="117"/>
      <c r="R34" s="117"/>
      <c r="S34" s="117"/>
      <c r="T34" s="117"/>
      <c r="U34" s="117"/>
      <c r="V34" s="117"/>
      <c r="W34" s="118"/>
      <c r="X34" s="59"/>
      <c r="Y34" s="63"/>
      <c r="Z34" s="63"/>
      <c r="AA34" s="59"/>
      <c r="AB34" s="59"/>
      <c r="AC34" s="59"/>
    </row>
    <row r="35" spans="1:41" x14ac:dyDescent="0.25">
      <c r="A35" s="59"/>
      <c r="B35" s="59"/>
      <c r="C35" s="59"/>
      <c r="D35" s="59"/>
      <c r="E35" s="59"/>
      <c r="F35" s="59"/>
      <c r="G35" s="59"/>
      <c r="H35" s="59"/>
      <c r="I35" s="59"/>
      <c r="J35" s="59"/>
      <c r="K35" s="59"/>
      <c r="L35" s="59"/>
      <c r="M35" s="59"/>
      <c r="N35" s="59"/>
      <c r="O35" s="59"/>
      <c r="P35" s="59"/>
      <c r="Q35" s="59"/>
      <c r="R35" s="59"/>
      <c r="S35" s="59"/>
      <c r="T35" s="59"/>
      <c r="U35" s="59"/>
      <c r="V35" s="59"/>
      <c r="W35" s="59"/>
      <c r="X35" s="59"/>
      <c r="Y35" s="63"/>
      <c r="Z35" s="63"/>
      <c r="AA35" s="59"/>
      <c r="AB35" s="59"/>
      <c r="AC35" s="59"/>
    </row>
    <row r="36" spans="1:41" x14ac:dyDescent="0.25">
      <c r="A36" s="59"/>
      <c r="B36" s="59"/>
      <c r="C36" s="59"/>
      <c r="D36" s="59"/>
      <c r="E36" s="59"/>
      <c r="F36" s="59"/>
      <c r="G36" s="59"/>
      <c r="H36" s="59"/>
      <c r="I36" s="59"/>
      <c r="J36" s="59"/>
      <c r="K36" s="59"/>
      <c r="L36" s="59"/>
      <c r="M36" s="59"/>
      <c r="N36" s="59"/>
      <c r="O36" s="59"/>
      <c r="P36" s="59"/>
      <c r="Q36" s="59"/>
      <c r="R36" s="59"/>
      <c r="S36" s="59"/>
      <c r="T36" s="59"/>
      <c r="U36" s="59"/>
      <c r="V36" s="59"/>
      <c r="W36" s="59"/>
      <c r="X36" s="70"/>
      <c r="Y36" s="119"/>
      <c r="Z36" s="119"/>
      <c r="AA36" s="70"/>
      <c r="AB36" s="59"/>
      <c r="AC36" s="59"/>
    </row>
    <row r="37" spans="1:41" x14ac:dyDescent="0.25">
      <c r="A37" s="59"/>
      <c r="B37" s="59"/>
      <c r="C37" s="59"/>
      <c r="D37" s="59"/>
      <c r="E37" s="59"/>
      <c r="F37" s="59"/>
      <c r="G37" s="59"/>
      <c r="H37" s="59"/>
      <c r="I37" s="59"/>
      <c r="J37" s="59"/>
      <c r="K37" s="59"/>
      <c r="L37" s="59"/>
      <c r="M37" s="59"/>
      <c r="N37" s="59"/>
      <c r="O37" s="59"/>
      <c r="P37" s="59"/>
      <c r="Q37" s="59"/>
      <c r="R37" s="59"/>
      <c r="S37" s="59"/>
      <c r="T37" s="59"/>
      <c r="U37" s="59"/>
      <c r="V37" s="59"/>
      <c r="W37" s="59"/>
      <c r="X37" s="59"/>
      <c r="Y37" s="63"/>
      <c r="Z37" s="63"/>
      <c r="AA37" s="59"/>
      <c r="AB37" s="59"/>
      <c r="AC37" s="59"/>
    </row>
    <row r="38" spans="1:41" x14ac:dyDescent="0.25">
      <c r="A38" s="59"/>
      <c r="B38" s="59"/>
      <c r="C38" s="59"/>
      <c r="D38" s="59"/>
      <c r="E38" s="59"/>
      <c r="F38" s="59"/>
      <c r="G38" s="59"/>
      <c r="H38" s="59"/>
      <c r="I38" s="59"/>
      <c r="J38" s="59"/>
      <c r="K38" s="59"/>
      <c r="L38" s="59"/>
      <c r="M38" s="59"/>
      <c r="N38" s="59"/>
      <c r="O38" s="59"/>
      <c r="P38" s="59"/>
      <c r="Q38" s="59"/>
      <c r="R38" s="59"/>
      <c r="S38" s="59"/>
      <c r="T38" s="59"/>
      <c r="U38" s="59"/>
      <c r="V38" s="59"/>
      <c r="W38" s="59"/>
      <c r="X38" s="70"/>
      <c r="Y38" s="119"/>
      <c r="Z38" s="119"/>
      <c r="AA38" s="70"/>
      <c r="AB38" s="59"/>
      <c r="AC38" s="59"/>
    </row>
    <row r="39" spans="1:41" x14ac:dyDescent="0.25">
      <c r="A39" s="59"/>
      <c r="B39" s="59"/>
      <c r="C39" s="59"/>
      <c r="D39" s="59"/>
      <c r="E39" s="59"/>
      <c r="F39" s="59"/>
      <c r="G39" s="59"/>
      <c r="H39" s="59"/>
      <c r="I39" s="59"/>
      <c r="J39" s="59"/>
      <c r="K39" s="59"/>
      <c r="L39" s="59"/>
      <c r="M39" s="59"/>
      <c r="N39" s="59"/>
      <c r="O39" s="59"/>
      <c r="P39" s="59"/>
      <c r="Q39" s="59"/>
      <c r="R39" s="59"/>
      <c r="S39" s="59"/>
      <c r="T39" s="59"/>
      <c r="U39" s="59"/>
      <c r="V39" s="59"/>
      <c r="W39" s="59"/>
      <c r="X39" s="59"/>
      <c r="Y39" s="63"/>
      <c r="Z39" s="63"/>
      <c r="AA39" s="59"/>
      <c r="AB39" s="59"/>
      <c r="AC39" s="59"/>
    </row>
    <row r="40" spans="1:41" x14ac:dyDescent="0.25">
      <c r="A40" s="59"/>
      <c r="B40" s="59"/>
      <c r="C40" s="59"/>
      <c r="D40" s="59"/>
      <c r="E40" s="59"/>
      <c r="F40" s="59"/>
      <c r="G40" s="59"/>
      <c r="H40" s="59"/>
      <c r="I40" s="59"/>
      <c r="J40" s="59"/>
      <c r="K40" s="59"/>
      <c r="L40" s="59"/>
      <c r="M40" s="59"/>
      <c r="N40" s="59"/>
      <c r="O40" s="59"/>
      <c r="P40" s="59"/>
      <c r="Q40" s="59"/>
      <c r="R40" s="59"/>
      <c r="S40" s="59"/>
      <c r="T40" s="59"/>
      <c r="U40" s="59"/>
      <c r="V40" s="59"/>
      <c r="W40" s="59"/>
      <c r="X40" s="59"/>
      <c r="Y40" s="63"/>
      <c r="Z40" s="63"/>
      <c r="AA40" s="59"/>
      <c r="AB40" s="59"/>
      <c r="AC40" s="59"/>
    </row>
    <row r="41" spans="1:41" x14ac:dyDescent="0.25">
      <c r="A41" s="59"/>
      <c r="B41" s="59"/>
      <c r="C41" s="59"/>
      <c r="D41" s="59"/>
      <c r="E41" s="59"/>
      <c r="F41" s="59"/>
      <c r="G41" s="59"/>
      <c r="H41" s="59"/>
      <c r="I41" s="59"/>
      <c r="J41" s="59"/>
      <c r="K41" s="59"/>
      <c r="L41" s="59"/>
      <c r="M41" s="59"/>
      <c r="N41" s="59"/>
      <c r="O41" s="59"/>
      <c r="P41" s="59"/>
      <c r="Q41" s="59"/>
      <c r="R41" s="59"/>
      <c r="S41" s="59"/>
      <c r="T41" s="59"/>
      <c r="U41" s="59"/>
      <c r="V41" s="59"/>
      <c r="W41" s="59"/>
      <c r="X41" s="59"/>
      <c r="Y41" s="63"/>
      <c r="Z41" s="63"/>
      <c r="AA41" s="59"/>
      <c r="AB41" s="59"/>
      <c r="AC41" s="59"/>
    </row>
    <row r="42" spans="1:41" x14ac:dyDescent="0.25">
      <c r="A42" s="59"/>
      <c r="B42" s="59"/>
      <c r="C42" s="59"/>
      <c r="D42" s="59"/>
      <c r="E42" s="59"/>
      <c r="F42" s="59"/>
      <c r="G42" s="59"/>
      <c r="H42" s="59"/>
      <c r="I42" s="59"/>
      <c r="J42" s="59"/>
      <c r="K42" s="59"/>
      <c r="L42" s="59"/>
      <c r="M42" s="59"/>
      <c r="N42" s="59"/>
      <c r="O42" s="59"/>
      <c r="P42" s="59"/>
      <c r="Q42" s="59"/>
      <c r="R42" s="59"/>
      <c r="S42" s="59"/>
      <c r="T42" s="59"/>
      <c r="U42" s="59"/>
      <c r="V42" s="59"/>
      <c r="W42" s="59"/>
      <c r="X42" s="59"/>
      <c r="Y42" s="63"/>
      <c r="Z42" s="63"/>
      <c r="AA42" s="59"/>
      <c r="AB42" s="59"/>
      <c r="AC42" s="59"/>
    </row>
    <row r="43" spans="1:41" x14ac:dyDescent="0.25">
      <c r="A43" s="59"/>
      <c r="B43" s="120"/>
      <c r="C43" s="59"/>
      <c r="D43" s="59"/>
      <c r="E43" s="59"/>
      <c r="F43" s="59"/>
      <c r="G43" s="59"/>
      <c r="H43" s="59"/>
      <c r="I43" s="59"/>
      <c r="J43" s="59"/>
      <c r="K43" s="59"/>
      <c r="L43" s="59"/>
      <c r="M43" s="59"/>
      <c r="N43" s="59"/>
      <c r="O43" s="59"/>
      <c r="P43" s="59"/>
      <c r="Q43" s="59"/>
      <c r="R43" s="59"/>
      <c r="S43" s="59"/>
      <c r="T43" s="59"/>
      <c r="U43" s="59"/>
      <c r="V43" s="59"/>
      <c r="W43" s="59"/>
      <c r="X43" s="59"/>
      <c r="Y43" s="63"/>
      <c r="Z43" s="63"/>
      <c r="AA43" s="59"/>
      <c r="AB43" s="59"/>
      <c r="AC43" s="59"/>
    </row>
    <row r="44" spans="1:41" x14ac:dyDescent="0.25">
      <c r="A44" s="59"/>
      <c r="B44" s="120"/>
      <c r="C44" s="59"/>
      <c r="D44" s="59"/>
      <c r="E44" s="59"/>
      <c r="F44" s="59"/>
      <c r="G44" s="59"/>
      <c r="H44" s="59"/>
      <c r="I44" s="59"/>
      <c r="J44" s="59"/>
      <c r="K44" s="59"/>
      <c r="L44" s="59"/>
      <c r="M44" s="59"/>
      <c r="N44" s="59"/>
      <c r="O44" s="59"/>
      <c r="P44" s="59"/>
      <c r="Q44" s="59"/>
      <c r="R44" s="59"/>
      <c r="S44" s="59"/>
      <c r="T44" s="59"/>
      <c r="U44" s="59"/>
      <c r="V44" s="59"/>
      <c r="W44" s="59"/>
      <c r="X44" s="59"/>
      <c r="Y44" s="63"/>
      <c r="Z44" s="63"/>
      <c r="AA44" s="59"/>
      <c r="AB44" s="59"/>
      <c r="AC44" s="59"/>
    </row>
    <row r="45" spans="1:41" x14ac:dyDescent="0.25">
      <c r="A45" s="59"/>
      <c r="B45" s="59"/>
      <c r="C45" s="59"/>
      <c r="D45" s="59"/>
      <c r="E45" s="59"/>
      <c r="F45" s="59"/>
      <c r="G45" s="59"/>
      <c r="H45" s="59"/>
      <c r="I45" s="59"/>
      <c r="J45" s="59"/>
      <c r="K45" s="59"/>
      <c r="L45" s="59"/>
      <c r="M45" s="59"/>
      <c r="N45" s="59"/>
      <c r="O45" s="59"/>
      <c r="P45" s="59"/>
      <c r="Q45" s="59"/>
      <c r="R45" s="59"/>
      <c r="S45" s="59"/>
      <c r="T45" s="59"/>
      <c r="U45" s="59"/>
      <c r="V45" s="59"/>
      <c r="W45" s="59"/>
      <c r="X45" s="59"/>
      <c r="Y45" s="63"/>
      <c r="Z45" s="63"/>
      <c r="AA45" s="59"/>
      <c r="AB45" s="59"/>
      <c r="AC45" s="59"/>
    </row>
    <row r="46" spans="1:41" x14ac:dyDescent="0.25">
      <c r="A46" s="59"/>
      <c r="B46" s="59"/>
      <c r="C46" s="59"/>
      <c r="D46" s="59"/>
      <c r="E46" s="59"/>
      <c r="F46" s="59"/>
      <c r="G46" s="59"/>
      <c r="H46" s="59"/>
      <c r="I46" s="59"/>
      <c r="J46" s="59"/>
      <c r="K46" s="59"/>
      <c r="L46" s="59"/>
      <c r="M46" s="59"/>
      <c r="N46" s="59"/>
      <c r="O46" s="59"/>
      <c r="P46" s="59"/>
      <c r="Q46" s="59"/>
      <c r="R46" s="59"/>
      <c r="S46" s="59"/>
      <c r="T46" s="59"/>
      <c r="U46" s="59"/>
      <c r="V46" s="59"/>
      <c r="W46" s="59"/>
      <c r="X46" s="59"/>
      <c r="Y46" s="63"/>
      <c r="Z46" s="63"/>
      <c r="AA46" s="59"/>
      <c r="AB46" s="59"/>
      <c r="AC46" s="59"/>
    </row>
    <row r="47" spans="1:41" x14ac:dyDescent="0.25">
      <c r="A47" s="59"/>
      <c r="B47" s="66"/>
      <c r="C47" s="66"/>
      <c r="D47" s="66"/>
      <c r="E47" s="66"/>
      <c r="F47" s="66"/>
      <c r="G47" s="66"/>
      <c r="H47" s="66"/>
      <c r="I47" s="59"/>
      <c r="J47" s="59"/>
      <c r="K47" s="59"/>
      <c r="L47" s="59"/>
      <c r="M47" s="59"/>
      <c r="N47" s="59"/>
      <c r="O47" s="59"/>
      <c r="P47" s="59"/>
      <c r="Q47" s="59"/>
      <c r="R47" s="59"/>
      <c r="S47" s="59"/>
      <c r="T47" s="59"/>
      <c r="U47" s="59"/>
      <c r="V47" s="59"/>
      <c r="W47" s="59"/>
      <c r="X47" s="59"/>
      <c r="Y47" s="63"/>
      <c r="Z47" s="63"/>
      <c r="AA47" s="59"/>
      <c r="AB47" s="59"/>
      <c r="AC47" s="59"/>
    </row>
    <row r="48" spans="1:41" x14ac:dyDescent="0.25">
      <c r="A48" s="59"/>
      <c r="B48" s="59"/>
      <c r="C48" s="59"/>
      <c r="D48" s="59"/>
      <c r="E48" s="59"/>
      <c r="F48" s="59"/>
      <c r="G48" s="59"/>
      <c r="H48" s="59"/>
      <c r="I48" s="59"/>
      <c r="J48" s="59"/>
      <c r="K48" s="59"/>
      <c r="L48" s="59"/>
      <c r="M48" s="59"/>
      <c r="N48" s="59"/>
      <c r="O48" s="59"/>
      <c r="P48" s="59"/>
      <c r="Q48" s="59"/>
      <c r="R48" s="59"/>
      <c r="S48" s="59"/>
      <c r="T48" s="59"/>
      <c r="U48" s="59"/>
      <c r="V48" s="59"/>
      <c r="W48" s="59"/>
      <c r="X48" s="59"/>
      <c r="Y48" s="63"/>
      <c r="Z48" s="63"/>
      <c r="AA48" s="59"/>
      <c r="AB48" s="59"/>
      <c r="AC48" s="59"/>
    </row>
    <row r="49" spans="1:29" x14ac:dyDescent="0.25">
      <c r="A49" s="59"/>
      <c r="B49" s="59"/>
      <c r="C49" s="59"/>
      <c r="D49" s="59"/>
      <c r="E49" s="59"/>
      <c r="F49" s="59"/>
      <c r="G49" s="59"/>
      <c r="H49" s="59"/>
      <c r="I49" s="59"/>
      <c r="J49" s="59"/>
      <c r="K49" s="59"/>
      <c r="L49" s="59"/>
      <c r="M49" s="59"/>
      <c r="N49" s="59"/>
      <c r="O49" s="59"/>
      <c r="P49" s="59"/>
      <c r="Q49" s="59"/>
      <c r="R49" s="59"/>
      <c r="S49" s="59"/>
      <c r="T49" s="59"/>
      <c r="U49" s="59"/>
      <c r="V49" s="59"/>
      <c r="W49" s="59"/>
      <c r="X49" s="59"/>
      <c r="Y49" s="63"/>
      <c r="Z49" s="63"/>
      <c r="AA49" s="59"/>
      <c r="AB49" s="59"/>
      <c r="AC49" s="59"/>
    </row>
    <row r="50" spans="1:29" x14ac:dyDescent="0.25">
      <c r="A50" s="59"/>
      <c r="B50" s="59"/>
      <c r="C50" s="59"/>
      <c r="D50" s="59"/>
      <c r="E50" s="59"/>
      <c r="F50" s="59"/>
      <c r="G50" s="59"/>
      <c r="H50" s="59"/>
      <c r="I50" s="59"/>
      <c r="J50" s="59"/>
      <c r="K50" s="59"/>
      <c r="L50" s="59"/>
      <c r="M50" s="59"/>
      <c r="N50" s="59"/>
      <c r="O50" s="59"/>
      <c r="P50" s="59"/>
      <c r="Q50" s="59"/>
      <c r="R50" s="59"/>
      <c r="S50" s="59"/>
      <c r="T50" s="59"/>
      <c r="U50" s="59"/>
      <c r="V50" s="59"/>
      <c r="W50" s="59"/>
      <c r="X50" s="59"/>
      <c r="Y50" s="63"/>
      <c r="Z50" s="63"/>
      <c r="AA50" s="59"/>
      <c r="AB50" s="59"/>
      <c r="AC50" s="59"/>
    </row>
    <row r="51" spans="1:29" x14ac:dyDescent="0.25">
      <c r="A51" s="59"/>
      <c r="B51" s="59"/>
      <c r="C51" s="59"/>
      <c r="D51" s="59"/>
      <c r="E51" s="59"/>
      <c r="F51" s="59"/>
      <c r="G51" s="59"/>
      <c r="H51" s="59"/>
      <c r="I51" s="59"/>
      <c r="J51" s="59"/>
      <c r="K51" s="59"/>
      <c r="L51" s="59"/>
      <c r="M51" s="59"/>
      <c r="N51" s="59"/>
      <c r="O51" s="59"/>
      <c r="P51" s="59"/>
      <c r="Q51" s="59"/>
      <c r="R51" s="59"/>
      <c r="S51" s="59"/>
      <c r="T51" s="59"/>
      <c r="U51" s="59"/>
      <c r="V51" s="59"/>
      <c r="W51" s="59"/>
      <c r="X51" s="59"/>
      <c r="Y51" s="63"/>
      <c r="Z51" s="63"/>
      <c r="AA51" s="59"/>
      <c r="AB51" s="59"/>
      <c r="AC51" s="59"/>
    </row>
    <row r="52" spans="1:29" x14ac:dyDescent="0.25">
      <c r="A52" s="59"/>
      <c r="B52" s="59"/>
      <c r="C52" s="59"/>
      <c r="D52" s="59"/>
      <c r="E52" s="59"/>
      <c r="F52" s="59"/>
      <c r="G52" s="59"/>
      <c r="H52" s="59"/>
      <c r="I52" s="59"/>
      <c r="J52" s="59"/>
      <c r="K52" s="59"/>
      <c r="L52" s="59"/>
      <c r="M52" s="59"/>
      <c r="N52" s="59"/>
      <c r="O52" s="59"/>
      <c r="P52" s="59"/>
      <c r="Q52" s="59"/>
      <c r="R52" s="59"/>
      <c r="S52" s="59"/>
      <c r="T52" s="59"/>
      <c r="U52" s="59"/>
      <c r="V52" s="59"/>
      <c r="W52" s="59"/>
      <c r="X52" s="59"/>
      <c r="Y52" s="63"/>
      <c r="Z52" s="63"/>
      <c r="AA52" s="59"/>
      <c r="AB52" s="59"/>
      <c r="AC52" s="59"/>
    </row>
    <row r="53" spans="1:29" x14ac:dyDescent="0.25">
      <c r="A53" s="59"/>
      <c r="B53" s="59"/>
      <c r="C53" s="59"/>
      <c r="D53" s="59"/>
      <c r="E53" s="59"/>
      <c r="F53" s="59"/>
      <c r="G53" s="59"/>
      <c r="H53" s="59"/>
      <c r="I53" s="59"/>
      <c r="J53" s="59"/>
      <c r="K53" s="59"/>
      <c r="L53" s="59"/>
      <c r="M53" s="59"/>
      <c r="N53" s="59"/>
      <c r="O53" s="59"/>
      <c r="P53" s="59"/>
      <c r="Q53" s="59"/>
      <c r="R53" s="59"/>
      <c r="S53" s="59"/>
      <c r="T53" s="59"/>
      <c r="U53" s="59"/>
      <c r="V53" s="59"/>
      <c r="W53" s="59"/>
      <c r="X53" s="59"/>
      <c r="Y53" s="63"/>
      <c r="Z53" s="63"/>
      <c r="AA53" s="59"/>
      <c r="AB53" s="59"/>
      <c r="AC53" s="59"/>
    </row>
    <row r="54" spans="1:29" x14ac:dyDescent="0.25">
      <c r="A54" s="59"/>
      <c r="B54" s="59"/>
      <c r="C54" s="59"/>
      <c r="D54" s="59"/>
      <c r="E54" s="59"/>
      <c r="F54" s="59"/>
      <c r="G54" s="59"/>
      <c r="H54" s="59"/>
      <c r="I54" s="59"/>
      <c r="J54" s="59"/>
      <c r="K54" s="59"/>
      <c r="L54" s="59"/>
      <c r="M54" s="59"/>
      <c r="N54" s="59"/>
      <c r="O54" s="59"/>
      <c r="P54" s="59"/>
      <c r="Q54" s="59"/>
      <c r="R54" s="59"/>
      <c r="S54" s="59"/>
      <c r="T54" s="59"/>
      <c r="U54" s="59"/>
      <c r="V54" s="59"/>
      <c r="W54" s="59"/>
      <c r="X54" s="59"/>
      <c r="Y54" s="63"/>
      <c r="Z54" s="63"/>
      <c r="AA54" s="59"/>
      <c r="AB54" s="59"/>
      <c r="AC54" s="59"/>
    </row>
    <row r="55" spans="1:29" x14ac:dyDescent="0.25">
      <c r="A55" s="59"/>
      <c r="B55" s="59"/>
      <c r="C55" s="59"/>
      <c r="D55" s="59"/>
      <c r="E55" s="59"/>
      <c r="F55" s="59"/>
      <c r="G55" s="59"/>
      <c r="H55" s="59"/>
      <c r="I55" s="59"/>
      <c r="J55" s="59"/>
      <c r="K55" s="59"/>
      <c r="L55" s="59"/>
      <c r="M55" s="59"/>
      <c r="N55" s="59"/>
      <c r="O55" s="59"/>
      <c r="P55" s="59"/>
      <c r="Q55" s="59"/>
      <c r="R55" s="59"/>
      <c r="S55" s="59"/>
      <c r="T55" s="59"/>
      <c r="U55" s="59"/>
      <c r="V55" s="59"/>
      <c r="W55" s="59"/>
      <c r="X55" s="59"/>
      <c r="Y55" s="63"/>
      <c r="Z55" s="63"/>
      <c r="AA55" s="59"/>
      <c r="AB55" s="59"/>
      <c r="AC55" s="59"/>
    </row>
    <row r="56" spans="1:29" x14ac:dyDescent="0.25">
      <c r="A56" s="59"/>
      <c r="B56" s="59"/>
      <c r="C56" s="59"/>
      <c r="D56" s="59"/>
      <c r="E56" s="59"/>
      <c r="F56" s="59"/>
      <c r="G56" s="59"/>
      <c r="H56" s="59"/>
      <c r="I56" s="59"/>
      <c r="J56" s="59"/>
      <c r="K56" s="59"/>
      <c r="L56" s="59"/>
      <c r="M56" s="59"/>
      <c r="N56" s="59"/>
      <c r="O56" s="59"/>
      <c r="P56" s="59"/>
      <c r="Q56" s="59"/>
      <c r="R56" s="59"/>
      <c r="S56" s="59"/>
      <c r="T56" s="59"/>
      <c r="U56" s="59"/>
      <c r="V56" s="59"/>
      <c r="W56" s="59"/>
      <c r="X56" s="59"/>
      <c r="Y56" s="63"/>
      <c r="Z56" s="63"/>
      <c r="AA56" s="59"/>
      <c r="AB56" s="59"/>
      <c r="AC56" s="59"/>
    </row>
    <row r="57" spans="1:29" x14ac:dyDescent="0.25">
      <c r="A57" s="59"/>
      <c r="B57" s="59"/>
      <c r="C57" s="59"/>
      <c r="D57" s="59"/>
      <c r="E57" s="59"/>
      <c r="F57" s="59"/>
      <c r="G57" s="59"/>
      <c r="H57" s="59"/>
      <c r="I57" s="59"/>
      <c r="J57" s="59"/>
      <c r="K57" s="59"/>
      <c r="L57" s="59"/>
      <c r="M57" s="59"/>
      <c r="N57" s="59"/>
      <c r="O57" s="59"/>
      <c r="P57" s="59"/>
      <c r="Q57" s="59"/>
      <c r="R57" s="59"/>
      <c r="S57" s="59"/>
      <c r="T57" s="59"/>
      <c r="U57" s="59"/>
      <c r="V57" s="59"/>
      <c r="W57" s="59"/>
      <c r="X57" s="59"/>
      <c r="Y57" s="63"/>
      <c r="Z57" s="63"/>
      <c r="AA57" s="59"/>
      <c r="AB57" s="59"/>
      <c r="AC57" s="59"/>
    </row>
    <row r="58" spans="1:29" x14ac:dyDescent="0.25">
      <c r="A58" s="59"/>
      <c r="B58" s="59"/>
      <c r="C58" s="59"/>
      <c r="D58" s="59"/>
      <c r="E58" s="59"/>
      <c r="F58" s="59"/>
      <c r="G58" s="59"/>
      <c r="H58" s="59"/>
      <c r="I58" s="59"/>
      <c r="J58" s="59"/>
      <c r="K58" s="59"/>
      <c r="L58" s="59"/>
      <c r="M58" s="59"/>
      <c r="N58" s="59"/>
      <c r="O58" s="59"/>
      <c r="P58" s="59"/>
      <c r="Q58" s="59"/>
      <c r="R58" s="59"/>
      <c r="S58" s="59"/>
      <c r="T58" s="59"/>
      <c r="U58" s="59"/>
      <c r="V58" s="59"/>
      <c r="W58" s="59"/>
      <c r="X58" s="59"/>
      <c r="Y58" s="63"/>
      <c r="Z58" s="63"/>
      <c r="AA58" s="59"/>
      <c r="AB58" s="59"/>
      <c r="AC58" s="59"/>
    </row>
    <row r="59" spans="1:29" x14ac:dyDescent="0.25">
      <c r="A59" s="59"/>
      <c r="B59" s="59"/>
      <c r="C59" s="59"/>
      <c r="D59" s="59"/>
      <c r="E59" s="59"/>
      <c r="F59" s="59"/>
      <c r="G59" s="59"/>
      <c r="H59" s="59"/>
      <c r="I59" s="59"/>
      <c r="J59" s="59"/>
      <c r="K59" s="59"/>
      <c r="L59" s="59"/>
      <c r="M59" s="59"/>
      <c r="N59" s="59"/>
      <c r="O59" s="59"/>
      <c r="P59" s="59"/>
      <c r="Q59" s="59"/>
      <c r="R59" s="59"/>
      <c r="S59" s="59"/>
      <c r="T59" s="59"/>
      <c r="U59" s="59"/>
      <c r="V59" s="59"/>
      <c r="W59" s="59"/>
      <c r="X59" s="59"/>
      <c r="Y59" s="63"/>
      <c r="Z59" s="63"/>
      <c r="AA59" s="59"/>
      <c r="AB59" s="59"/>
      <c r="AC59" s="59"/>
    </row>
    <row r="60" spans="1:29" x14ac:dyDescent="0.25">
      <c r="A60" s="59"/>
      <c r="B60" s="59"/>
      <c r="C60" s="59"/>
      <c r="D60" s="59"/>
      <c r="E60" s="59"/>
      <c r="F60" s="59"/>
      <c r="G60" s="59"/>
      <c r="H60" s="59"/>
      <c r="I60" s="59"/>
      <c r="J60" s="59"/>
      <c r="K60" s="59"/>
      <c r="L60" s="59"/>
      <c r="M60" s="59"/>
      <c r="N60" s="59"/>
      <c r="O60" s="59"/>
      <c r="P60" s="59"/>
      <c r="Q60" s="59"/>
      <c r="R60" s="59"/>
      <c r="S60" s="59"/>
      <c r="T60" s="59"/>
      <c r="U60" s="59"/>
      <c r="V60" s="59"/>
      <c r="W60" s="59"/>
      <c r="X60" s="59"/>
      <c r="Y60" s="63"/>
      <c r="Z60" s="63"/>
      <c r="AA60" s="59"/>
      <c r="AB60" s="59"/>
      <c r="AC60" s="59"/>
    </row>
    <row r="61" spans="1:29" x14ac:dyDescent="0.25">
      <c r="A61" s="59"/>
      <c r="B61" s="59"/>
      <c r="C61" s="59"/>
      <c r="D61" s="59"/>
      <c r="E61" s="59"/>
      <c r="F61" s="59"/>
      <c r="G61" s="59"/>
      <c r="H61" s="59"/>
      <c r="I61" s="59"/>
      <c r="J61" s="59"/>
      <c r="K61" s="59"/>
      <c r="L61" s="59"/>
      <c r="M61" s="59"/>
      <c r="N61" s="59"/>
      <c r="O61" s="59"/>
      <c r="P61" s="59"/>
      <c r="Q61" s="59"/>
      <c r="R61" s="59"/>
      <c r="S61" s="59"/>
      <c r="T61" s="59"/>
      <c r="U61" s="59"/>
      <c r="V61" s="59"/>
      <c r="W61" s="59"/>
      <c r="X61" s="59"/>
      <c r="Y61" s="63"/>
      <c r="Z61" s="63"/>
      <c r="AA61" s="59"/>
      <c r="AB61" s="59"/>
      <c r="AC61" s="59"/>
    </row>
    <row r="62" spans="1:29" x14ac:dyDescent="0.25">
      <c r="A62" s="59"/>
      <c r="B62" s="59"/>
      <c r="C62" s="59"/>
      <c r="D62" s="59"/>
      <c r="E62" s="59"/>
      <c r="F62" s="59"/>
      <c r="G62" s="59"/>
      <c r="H62" s="59"/>
      <c r="I62" s="59"/>
      <c r="J62" s="59"/>
      <c r="K62" s="59"/>
      <c r="L62" s="59"/>
      <c r="M62" s="59"/>
      <c r="N62" s="59"/>
      <c r="O62" s="59"/>
      <c r="P62" s="59"/>
      <c r="Q62" s="59"/>
      <c r="R62" s="59"/>
      <c r="S62" s="59"/>
      <c r="T62" s="59"/>
      <c r="U62" s="59"/>
      <c r="V62" s="59"/>
      <c r="W62" s="59"/>
      <c r="X62" s="59"/>
      <c r="Y62" s="63"/>
      <c r="Z62" s="63"/>
      <c r="AA62" s="59"/>
      <c r="AB62" s="59"/>
      <c r="AC62" s="59"/>
    </row>
    <row r="63" spans="1:29" x14ac:dyDescent="0.25">
      <c r="A63" s="59"/>
      <c r="B63" s="59"/>
      <c r="C63" s="59"/>
      <c r="D63" s="59"/>
      <c r="E63" s="59"/>
      <c r="F63" s="59"/>
      <c r="G63" s="59"/>
      <c r="H63" s="59"/>
      <c r="I63" s="59"/>
      <c r="J63" s="59"/>
      <c r="K63" s="59"/>
      <c r="L63" s="59"/>
      <c r="M63" s="59"/>
      <c r="N63" s="59"/>
      <c r="O63" s="59"/>
      <c r="P63" s="59"/>
      <c r="Q63" s="59"/>
      <c r="R63" s="59"/>
      <c r="S63" s="59"/>
      <c r="T63" s="59"/>
      <c r="U63" s="59"/>
      <c r="V63" s="59"/>
      <c r="W63" s="59"/>
      <c r="X63" s="59"/>
      <c r="Y63" s="63"/>
      <c r="Z63" s="63"/>
      <c r="AA63" s="59"/>
      <c r="AB63" s="59"/>
      <c r="AC63" s="59"/>
    </row>
    <row r="64" spans="1:29" x14ac:dyDescent="0.25">
      <c r="A64" s="59"/>
      <c r="B64" s="59"/>
      <c r="C64" s="59"/>
      <c r="D64" s="59"/>
      <c r="E64" s="59"/>
      <c r="F64" s="59"/>
      <c r="G64" s="59"/>
      <c r="H64" s="59"/>
      <c r="I64" s="59"/>
      <c r="J64" s="59"/>
      <c r="K64" s="59"/>
      <c r="L64" s="59"/>
      <c r="M64" s="59"/>
      <c r="N64" s="59"/>
      <c r="O64" s="59"/>
      <c r="P64" s="59"/>
      <c r="Q64" s="59"/>
      <c r="R64" s="59"/>
      <c r="S64" s="59"/>
      <c r="T64" s="59"/>
      <c r="U64" s="59"/>
      <c r="V64" s="59"/>
      <c r="W64" s="59"/>
      <c r="X64" s="59"/>
      <c r="Y64" s="63"/>
      <c r="Z64" s="63"/>
      <c r="AA64" s="59"/>
      <c r="AB64" s="59"/>
      <c r="AC64" s="59"/>
    </row>
    <row r="65" spans="1:29" x14ac:dyDescent="0.25">
      <c r="A65" s="59"/>
      <c r="B65" s="59"/>
      <c r="C65" s="59"/>
      <c r="D65" s="59"/>
      <c r="E65" s="59"/>
      <c r="F65" s="59"/>
      <c r="G65" s="59"/>
      <c r="H65" s="59"/>
      <c r="I65" s="59"/>
      <c r="J65" s="59"/>
      <c r="K65" s="59"/>
      <c r="L65" s="59"/>
      <c r="M65" s="59"/>
      <c r="N65" s="59"/>
      <c r="O65" s="59"/>
      <c r="P65" s="59"/>
      <c r="Q65" s="59"/>
      <c r="R65" s="59"/>
      <c r="S65" s="59"/>
      <c r="T65" s="59"/>
      <c r="U65" s="59"/>
      <c r="V65" s="59"/>
      <c r="W65" s="59"/>
      <c r="X65" s="59"/>
      <c r="Y65" s="63"/>
      <c r="Z65" s="63"/>
      <c r="AA65" s="59"/>
      <c r="AB65" s="59"/>
      <c r="AC65" s="59"/>
    </row>
    <row r="66" spans="1:29" x14ac:dyDescent="0.25">
      <c r="A66" s="59"/>
      <c r="B66" s="59"/>
      <c r="C66" s="59"/>
      <c r="D66" s="59"/>
      <c r="E66" s="59"/>
      <c r="F66" s="59"/>
      <c r="G66" s="59"/>
      <c r="H66" s="59"/>
      <c r="I66" s="59"/>
      <c r="J66" s="59"/>
      <c r="K66" s="59"/>
      <c r="L66" s="59"/>
      <c r="M66" s="59"/>
      <c r="N66" s="59"/>
      <c r="O66" s="59"/>
      <c r="P66" s="59"/>
      <c r="Q66" s="59"/>
      <c r="R66" s="59"/>
      <c r="S66" s="59"/>
      <c r="T66" s="59"/>
      <c r="U66" s="59"/>
      <c r="V66" s="59"/>
      <c r="W66" s="59"/>
      <c r="X66" s="59"/>
      <c r="Y66" s="63"/>
      <c r="Z66" s="63"/>
      <c r="AA66" s="59"/>
      <c r="AB66" s="59"/>
      <c r="AC66" s="59"/>
    </row>
    <row r="67" spans="1:29" x14ac:dyDescent="0.25">
      <c r="A67" s="59"/>
      <c r="B67" s="59"/>
      <c r="C67" s="59"/>
      <c r="D67" s="59"/>
      <c r="E67" s="59"/>
      <c r="F67" s="59"/>
      <c r="G67" s="59"/>
      <c r="H67" s="59"/>
      <c r="I67" s="59"/>
      <c r="J67" s="59"/>
      <c r="K67" s="59"/>
      <c r="L67" s="59"/>
      <c r="M67" s="59"/>
      <c r="N67" s="59"/>
      <c r="O67" s="59"/>
      <c r="P67" s="59"/>
      <c r="Q67" s="59"/>
      <c r="R67" s="59"/>
      <c r="S67" s="59"/>
      <c r="T67" s="59"/>
      <c r="U67" s="59"/>
      <c r="V67" s="59"/>
      <c r="W67" s="59"/>
      <c r="X67" s="59"/>
      <c r="Y67" s="63"/>
      <c r="Z67" s="63"/>
      <c r="AA67" s="59"/>
      <c r="AB67" s="59"/>
      <c r="AC67" s="59"/>
    </row>
    <row r="68" spans="1:29" x14ac:dyDescent="0.25">
      <c r="A68" s="59"/>
      <c r="B68" s="59"/>
      <c r="C68" s="59"/>
      <c r="D68" s="59"/>
      <c r="E68" s="59"/>
      <c r="F68" s="59"/>
      <c r="G68" s="59"/>
      <c r="H68" s="59"/>
      <c r="I68" s="59"/>
      <c r="J68" s="59"/>
      <c r="K68" s="59"/>
      <c r="L68" s="59"/>
      <c r="M68" s="59"/>
      <c r="N68" s="59"/>
      <c r="O68" s="59"/>
      <c r="P68" s="59"/>
      <c r="Q68" s="59"/>
      <c r="R68" s="59"/>
      <c r="S68" s="59"/>
      <c r="T68" s="59"/>
      <c r="U68" s="59"/>
      <c r="V68" s="59"/>
      <c r="W68" s="59"/>
      <c r="X68" s="59"/>
      <c r="Y68" s="63"/>
      <c r="Z68" s="63"/>
      <c r="AA68" s="59"/>
      <c r="AB68" s="59"/>
      <c r="AC68" s="59"/>
    </row>
    <row r="69" spans="1:29" x14ac:dyDescent="0.25">
      <c r="A69" s="59"/>
      <c r="B69" s="59"/>
      <c r="C69" s="59"/>
      <c r="D69" s="59"/>
      <c r="E69" s="59"/>
      <c r="F69" s="59"/>
      <c r="G69" s="59"/>
      <c r="H69" s="59"/>
      <c r="I69" s="59"/>
      <c r="J69" s="59"/>
      <c r="K69" s="59"/>
      <c r="L69" s="59"/>
      <c r="M69" s="59"/>
      <c r="N69" s="59"/>
      <c r="O69" s="59"/>
      <c r="P69" s="59"/>
      <c r="Q69" s="59"/>
      <c r="R69" s="59"/>
      <c r="S69" s="59"/>
      <c r="T69" s="59"/>
      <c r="U69" s="59"/>
      <c r="V69" s="59"/>
      <c r="W69" s="59"/>
      <c r="X69" s="59"/>
      <c r="Y69" s="63"/>
      <c r="Z69" s="63"/>
      <c r="AA69" s="59"/>
      <c r="AB69" s="59"/>
      <c r="AC69" s="59"/>
    </row>
    <row r="70" spans="1:29" x14ac:dyDescent="0.25">
      <c r="A70" s="59"/>
      <c r="B70" s="59"/>
      <c r="C70" s="59"/>
      <c r="D70" s="59"/>
      <c r="E70" s="59"/>
      <c r="F70" s="59"/>
      <c r="G70" s="59"/>
      <c r="H70" s="59"/>
      <c r="I70" s="59"/>
      <c r="J70" s="59"/>
      <c r="K70" s="59"/>
      <c r="L70" s="59"/>
      <c r="M70" s="59"/>
      <c r="N70" s="59"/>
      <c r="O70" s="59"/>
      <c r="P70" s="59"/>
      <c r="Q70" s="59"/>
      <c r="R70" s="59"/>
      <c r="S70" s="59"/>
      <c r="T70" s="59"/>
      <c r="U70" s="59"/>
      <c r="V70" s="59"/>
      <c r="W70" s="59"/>
      <c r="X70" s="59"/>
      <c r="Y70" s="63"/>
      <c r="Z70" s="63"/>
      <c r="AA70" s="59"/>
      <c r="AB70" s="59"/>
      <c r="AC70" s="59"/>
    </row>
    <row r="71" spans="1:29" x14ac:dyDescent="0.25">
      <c r="A71" s="59"/>
      <c r="B71" s="59"/>
      <c r="C71" s="59"/>
      <c r="D71" s="59"/>
      <c r="E71" s="59"/>
      <c r="F71" s="59"/>
      <c r="G71" s="59"/>
      <c r="H71" s="59"/>
      <c r="I71" s="59"/>
      <c r="J71" s="59"/>
      <c r="K71" s="59"/>
      <c r="L71" s="59"/>
      <c r="M71" s="59"/>
      <c r="N71" s="59"/>
      <c r="O71" s="59"/>
      <c r="P71" s="59"/>
      <c r="Q71" s="59"/>
      <c r="R71" s="59"/>
      <c r="S71" s="59"/>
      <c r="T71" s="59"/>
      <c r="U71" s="59"/>
      <c r="V71" s="59"/>
      <c r="W71" s="59"/>
      <c r="X71" s="59"/>
      <c r="Y71" s="63"/>
      <c r="Z71" s="63"/>
      <c r="AA71" s="59"/>
      <c r="AB71" s="59"/>
      <c r="AC71" s="59"/>
    </row>
    <row r="72" spans="1:29" x14ac:dyDescent="0.25">
      <c r="A72" s="59"/>
      <c r="B72" s="59"/>
      <c r="C72" s="59"/>
      <c r="D72" s="59"/>
      <c r="E72" s="59"/>
      <c r="F72" s="59"/>
      <c r="G72" s="59"/>
      <c r="H72" s="59"/>
      <c r="I72" s="59"/>
      <c r="J72" s="59"/>
      <c r="K72" s="59"/>
      <c r="L72" s="59"/>
      <c r="M72" s="59"/>
      <c r="N72" s="59"/>
      <c r="O72" s="59"/>
      <c r="P72" s="59"/>
      <c r="Q72" s="59"/>
      <c r="R72" s="59"/>
      <c r="S72" s="59"/>
      <c r="T72" s="59"/>
      <c r="U72" s="59"/>
      <c r="V72" s="59"/>
      <c r="W72" s="59"/>
      <c r="X72" s="59"/>
      <c r="Y72" s="63"/>
      <c r="Z72" s="63"/>
      <c r="AA72" s="59"/>
      <c r="AB72" s="59"/>
      <c r="AC72" s="59"/>
    </row>
    <row r="73" spans="1:29" x14ac:dyDescent="0.25">
      <c r="A73" s="59"/>
      <c r="B73" s="59"/>
      <c r="C73" s="59"/>
      <c r="D73" s="59"/>
      <c r="E73" s="59"/>
      <c r="F73" s="59"/>
      <c r="G73" s="59"/>
      <c r="H73" s="59"/>
      <c r="I73" s="59"/>
      <c r="J73" s="59"/>
      <c r="K73" s="59"/>
      <c r="L73" s="59"/>
      <c r="M73" s="59"/>
      <c r="N73" s="59"/>
      <c r="O73" s="59"/>
      <c r="P73" s="59"/>
      <c r="Q73" s="59"/>
      <c r="R73" s="59"/>
      <c r="S73" s="59"/>
      <c r="T73" s="59"/>
      <c r="U73" s="59"/>
      <c r="V73" s="59"/>
      <c r="W73" s="59"/>
      <c r="X73" s="59"/>
      <c r="Y73" s="63"/>
      <c r="Z73" s="63"/>
      <c r="AA73" s="59"/>
      <c r="AB73" s="59"/>
      <c r="AC73" s="59"/>
    </row>
    <row r="74" spans="1:29" x14ac:dyDescent="0.25">
      <c r="A74" s="59"/>
      <c r="B74" s="59"/>
      <c r="C74" s="59"/>
      <c r="D74" s="59"/>
      <c r="E74" s="59"/>
      <c r="F74" s="59"/>
      <c r="G74" s="59"/>
      <c r="H74" s="59"/>
      <c r="I74" s="59"/>
      <c r="J74" s="59"/>
      <c r="K74" s="59"/>
      <c r="L74" s="59"/>
      <c r="M74" s="59"/>
      <c r="N74" s="59"/>
      <c r="O74" s="59"/>
      <c r="P74" s="59"/>
      <c r="Q74" s="59"/>
      <c r="R74" s="59"/>
      <c r="S74" s="59"/>
      <c r="T74" s="59"/>
      <c r="U74" s="59"/>
      <c r="V74" s="59"/>
      <c r="W74" s="59"/>
      <c r="X74" s="59"/>
      <c r="Y74" s="63"/>
      <c r="Z74" s="63"/>
      <c r="AA74" s="59"/>
      <c r="AB74" s="59"/>
      <c r="AC74" s="59"/>
    </row>
    <row r="75" spans="1:29" x14ac:dyDescent="0.25">
      <c r="A75" s="59"/>
      <c r="B75" s="59"/>
      <c r="C75" s="59"/>
      <c r="D75" s="59"/>
      <c r="E75" s="59"/>
      <c r="F75" s="59"/>
      <c r="G75" s="59"/>
      <c r="H75" s="59"/>
      <c r="I75" s="59"/>
      <c r="J75" s="59"/>
      <c r="K75" s="59"/>
      <c r="L75" s="59"/>
      <c r="M75" s="59"/>
      <c r="N75" s="59"/>
      <c r="O75" s="59"/>
      <c r="P75" s="59"/>
      <c r="Q75" s="59"/>
      <c r="R75" s="59"/>
      <c r="S75" s="59"/>
      <c r="T75" s="59"/>
      <c r="U75" s="59"/>
      <c r="V75" s="59"/>
      <c r="W75" s="59"/>
      <c r="X75" s="59"/>
      <c r="Y75" s="63"/>
      <c r="Z75" s="63"/>
      <c r="AA75" s="59"/>
      <c r="AB75" s="59"/>
      <c r="AC75" s="59"/>
    </row>
    <row r="76" spans="1:29" x14ac:dyDescent="0.25">
      <c r="A76" s="59"/>
      <c r="B76" s="59"/>
      <c r="C76" s="59"/>
      <c r="D76" s="59"/>
      <c r="E76" s="59"/>
      <c r="F76" s="59"/>
      <c r="G76" s="59"/>
      <c r="H76" s="59"/>
      <c r="I76" s="59"/>
      <c r="J76" s="59"/>
      <c r="K76" s="59"/>
      <c r="L76" s="59"/>
      <c r="M76" s="59"/>
      <c r="N76" s="59"/>
      <c r="O76" s="59"/>
      <c r="P76" s="59"/>
      <c r="Q76" s="59"/>
      <c r="R76" s="59"/>
      <c r="S76" s="59"/>
      <c r="T76" s="59"/>
      <c r="U76" s="59"/>
      <c r="V76" s="59"/>
      <c r="W76" s="59"/>
      <c r="X76" s="59"/>
      <c r="Y76" s="63"/>
      <c r="Z76" s="63"/>
      <c r="AA76" s="59"/>
      <c r="AB76" s="59"/>
      <c r="AC76" s="59"/>
    </row>
    <row r="77" spans="1:29" x14ac:dyDescent="0.25">
      <c r="A77" s="59"/>
      <c r="B77" s="59"/>
      <c r="C77" s="59"/>
      <c r="D77" s="59"/>
      <c r="E77" s="59"/>
      <c r="F77" s="59"/>
      <c r="G77" s="59"/>
      <c r="H77" s="59"/>
      <c r="I77" s="59"/>
      <c r="J77" s="59"/>
      <c r="K77" s="59"/>
      <c r="L77" s="59"/>
      <c r="M77" s="59"/>
      <c r="N77" s="59"/>
      <c r="O77" s="59"/>
      <c r="P77" s="59"/>
      <c r="Q77" s="59"/>
      <c r="R77" s="59"/>
      <c r="S77" s="59"/>
      <c r="T77" s="59"/>
      <c r="U77" s="59"/>
      <c r="V77" s="59"/>
      <c r="W77" s="59"/>
      <c r="X77" s="59"/>
      <c r="Y77" s="63"/>
      <c r="Z77" s="63"/>
      <c r="AA77" s="59"/>
      <c r="AB77" s="59"/>
      <c r="AC77" s="59"/>
    </row>
    <row r="78" spans="1:29" x14ac:dyDescent="0.25">
      <c r="A78" s="59"/>
      <c r="B78" s="59"/>
      <c r="C78" s="59"/>
      <c r="D78" s="59"/>
      <c r="E78" s="59"/>
      <c r="F78" s="59"/>
      <c r="G78" s="59"/>
      <c r="H78" s="59"/>
      <c r="I78" s="59"/>
      <c r="J78" s="59"/>
      <c r="K78" s="59"/>
      <c r="L78" s="59"/>
      <c r="M78" s="59"/>
      <c r="N78" s="59"/>
      <c r="O78" s="59"/>
      <c r="P78" s="59"/>
      <c r="Q78" s="59"/>
      <c r="R78" s="59"/>
      <c r="S78" s="59"/>
      <c r="T78" s="59"/>
      <c r="U78" s="59"/>
      <c r="V78" s="59"/>
      <c r="W78" s="59"/>
      <c r="X78" s="59"/>
      <c r="Y78" s="63"/>
      <c r="Z78" s="63"/>
      <c r="AA78" s="59"/>
      <c r="AB78" s="59"/>
      <c r="AC78" s="59"/>
    </row>
    <row r="79" spans="1:29" x14ac:dyDescent="0.25">
      <c r="A79" s="59"/>
      <c r="B79" s="59"/>
      <c r="C79" s="59"/>
      <c r="D79" s="59"/>
      <c r="E79" s="59"/>
      <c r="F79" s="59"/>
      <c r="G79" s="59"/>
      <c r="H79" s="59"/>
      <c r="I79" s="59"/>
      <c r="J79" s="59"/>
      <c r="K79" s="59"/>
      <c r="L79" s="59"/>
      <c r="M79" s="59"/>
      <c r="N79" s="59"/>
      <c r="O79" s="59"/>
      <c r="P79" s="59"/>
      <c r="Q79" s="59"/>
      <c r="R79" s="59"/>
      <c r="S79" s="59"/>
      <c r="T79" s="59"/>
      <c r="U79" s="59"/>
      <c r="V79" s="59"/>
      <c r="W79" s="59"/>
      <c r="X79" s="59"/>
      <c r="Y79" s="63"/>
      <c r="Z79" s="63"/>
      <c r="AA79" s="59"/>
      <c r="AB79" s="59"/>
      <c r="AC79" s="59"/>
    </row>
    <row r="80" spans="1:29" x14ac:dyDescent="0.25">
      <c r="A80" s="59"/>
      <c r="B80" s="59"/>
      <c r="C80" s="59"/>
      <c r="D80" s="59"/>
      <c r="E80" s="59"/>
      <c r="F80" s="59"/>
      <c r="G80" s="59"/>
      <c r="H80" s="59"/>
      <c r="I80" s="59"/>
      <c r="J80" s="59"/>
      <c r="K80" s="59"/>
      <c r="L80" s="59"/>
      <c r="M80" s="59"/>
      <c r="N80" s="59"/>
      <c r="O80" s="59"/>
      <c r="P80" s="59"/>
      <c r="Q80" s="59"/>
      <c r="R80" s="59"/>
      <c r="S80" s="59"/>
      <c r="T80" s="59"/>
      <c r="U80" s="59"/>
      <c r="V80" s="59"/>
      <c r="W80" s="59"/>
      <c r="X80" s="59"/>
      <c r="Y80" s="63"/>
      <c r="Z80" s="63"/>
      <c r="AA80" s="59"/>
      <c r="AB80" s="59"/>
      <c r="AC80" s="59"/>
    </row>
    <row r="81" spans="1:29" x14ac:dyDescent="0.25">
      <c r="A81" s="59"/>
      <c r="B81" s="59"/>
      <c r="C81" s="59"/>
      <c r="D81" s="59"/>
      <c r="E81" s="59"/>
      <c r="F81" s="59"/>
      <c r="G81" s="59"/>
      <c r="H81" s="59"/>
      <c r="I81" s="59"/>
      <c r="J81" s="59"/>
      <c r="K81" s="59"/>
      <c r="L81" s="59"/>
      <c r="M81" s="59"/>
      <c r="N81" s="59"/>
      <c r="O81" s="59"/>
      <c r="P81" s="59"/>
      <c r="Q81" s="59"/>
      <c r="R81" s="59"/>
      <c r="S81" s="59"/>
      <c r="T81" s="59"/>
      <c r="U81" s="59"/>
      <c r="V81" s="59"/>
      <c r="W81" s="59"/>
      <c r="X81" s="59"/>
      <c r="Y81" s="63"/>
      <c r="Z81" s="63"/>
      <c r="AA81" s="59"/>
      <c r="AB81" s="59"/>
      <c r="AC81" s="59"/>
    </row>
    <row r="82" spans="1:29" x14ac:dyDescent="0.25">
      <c r="A82" s="59"/>
      <c r="B82" s="59"/>
      <c r="C82" s="59"/>
      <c r="D82" s="59"/>
      <c r="E82" s="59"/>
      <c r="F82" s="59"/>
      <c r="G82" s="59"/>
      <c r="H82" s="59"/>
      <c r="I82" s="59"/>
      <c r="J82" s="59"/>
      <c r="K82" s="59"/>
      <c r="L82" s="59"/>
      <c r="M82" s="59"/>
      <c r="N82" s="59"/>
      <c r="O82" s="59"/>
      <c r="P82" s="59"/>
      <c r="Q82" s="59"/>
      <c r="R82" s="59"/>
      <c r="S82" s="59"/>
      <c r="T82" s="59"/>
      <c r="U82" s="59"/>
      <c r="V82" s="59"/>
      <c r="W82" s="59"/>
      <c r="X82" s="59"/>
      <c r="Y82" s="63"/>
      <c r="Z82" s="63"/>
      <c r="AA82" s="59"/>
      <c r="AB82" s="59"/>
      <c r="AC82" s="59"/>
    </row>
    <row r="83" spans="1:29" x14ac:dyDescent="0.25">
      <c r="A83" s="59"/>
      <c r="B83" s="59"/>
      <c r="C83" s="59"/>
      <c r="D83" s="59"/>
      <c r="E83" s="59"/>
      <c r="F83" s="59"/>
      <c r="G83" s="59"/>
      <c r="H83" s="59"/>
      <c r="I83" s="59"/>
      <c r="J83" s="59"/>
      <c r="K83" s="59"/>
      <c r="L83" s="59"/>
      <c r="M83" s="59"/>
      <c r="N83" s="59"/>
      <c r="O83" s="59"/>
      <c r="P83" s="59"/>
      <c r="Q83" s="59"/>
      <c r="R83" s="59"/>
      <c r="S83" s="59"/>
      <c r="T83" s="59"/>
      <c r="U83" s="59"/>
      <c r="V83" s="59"/>
      <c r="W83" s="59"/>
      <c r="X83" s="59"/>
      <c r="Y83" s="63"/>
      <c r="Z83" s="63"/>
      <c r="AA83" s="59"/>
      <c r="AB83" s="59"/>
      <c r="AC83" s="59"/>
    </row>
    <row r="84" spans="1:29" x14ac:dyDescent="0.25">
      <c r="A84" s="59"/>
      <c r="B84" s="59"/>
      <c r="C84" s="59"/>
      <c r="D84" s="59"/>
      <c r="E84" s="59"/>
      <c r="F84" s="59"/>
      <c r="G84" s="59"/>
      <c r="H84" s="59"/>
      <c r="I84" s="59"/>
      <c r="J84" s="59"/>
      <c r="K84" s="59"/>
      <c r="L84" s="59"/>
      <c r="M84" s="59"/>
      <c r="N84" s="59"/>
      <c r="O84" s="59"/>
      <c r="P84" s="59"/>
      <c r="Q84" s="59"/>
      <c r="R84" s="59"/>
      <c r="S84" s="59"/>
      <c r="T84" s="59"/>
      <c r="U84" s="59"/>
      <c r="V84" s="59"/>
      <c r="W84" s="59"/>
      <c r="X84" s="59"/>
      <c r="Y84" s="63"/>
      <c r="Z84" s="63"/>
      <c r="AA84" s="59"/>
      <c r="AB84" s="59"/>
      <c r="AC84" s="59"/>
    </row>
    <row r="85" spans="1:29" x14ac:dyDescent="0.25">
      <c r="A85" s="59"/>
      <c r="B85" s="59"/>
      <c r="C85" s="59"/>
      <c r="D85" s="59"/>
      <c r="E85" s="59"/>
      <c r="F85" s="59"/>
      <c r="G85" s="59"/>
      <c r="H85" s="59"/>
      <c r="I85" s="59"/>
      <c r="J85" s="59"/>
      <c r="K85" s="59"/>
      <c r="L85" s="59"/>
      <c r="M85" s="59"/>
      <c r="N85" s="59"/>
      <c r="O85" s="59"/>
      <c r="P85" s="59"/>
      <c r="Q85" s="59"/>
      <c r="R85" s="59"/>
      <c r="S85" s="59"/>
      <c r="T85" s="59"/>
      <c r="U85" s="59"/>
      <c r="V85" s="59"/>
      <c r="W85" s="59"/>
      <c r="X85" s="59"/>
      <c r="Y85" s="63"/>
      <c r="Z85" s="63"/>
      <c r="AA85" s="59"/>
      <c r="AB85" s="59"/>
      <c r="AC85" s="59"/>
    </row>
    <row r="86" spans="1:29" x14ac:dyDescent="0.25">
      <c r="A86" s="59"/>
      <c r="B86" s="59"/>
      <c r="C86" s="59"/>
      <c r="D86" s="59"/>
      <c r="E86" s="59"/>
      <c r="F86" s="59"/>
      <c r="G86" s="59"/>
      <c r="H86" s="59"/>
      <c r="I86" s="59"/>
      <c r="J86" s="59"/>
      <c r="K86" s="59"/>
      <c r="L86" s="59"/>
      <c r="M86" s="59"/>
      <c r="N86" s="59"/>
      <c r="O86" s="59"/>
      <c r="P86" s="59"/>
      <c r="Q86" s="59"/>
      <c r="R86" s="59"/>
      <c r="S86" s="59"/>
      <c r="T86" s="59"/>
      <c r="U86" s="59"/>
      <c r="V86" s="59"/>
      <c r="W86" s="59"/>
      <c r="X86" s="59"/>
      <c r="Y86" s="63"/>
      <c r="Z86" s="63"/>
      <c r="AA86" s="59"/>
      <c r="AB86" s="59"/>
      <c r="AC86" s="59"/>
    </row>
    <row r="87" spans="1:29" x14ac:dyDescent="0.25">
      <c r="A87" s="59"/>
      <c r="B87" s="59"/>
      <c r="C87" s="59"/>
      <c r="D87" s="59"/>
      <c r="E87" s="59"/>
      <c r="F87" s="59"/>
      <c r="G87" s="59"/>
      <c r="H87" s="59"/>
      <c r="I87" s="59"/>
      <c r="J87" s="59"/>
      <c r="K87" s="59"/>
      <c r="L87" s="59"/>
      <c r="M87" s="59"/>
      <c r="N87" s="59"/>
      <c r="O87" s="59"/>
      <c r="P87" s="59"/>
      <c r="Q87" s="59"/>
      <c r="R87" s="59"/>
      <c r="S87" s="59"/>
      <c r="T87" s="59"/>
      <c r="U87" s="59"/>
      <c r="V87" s="59"/>
      <c r="W87" s="59"/>
      <c r="X87" s="59"/>
      <c r="Y87" s="63"/>
      <c r="Z87" s="63"/>
      <c r="AA87" s="59"/>
      <c r="AB87" s="59"/>
      <c r="AC87" s="59"/>
    </row>
    <row r="88" spans="1:29" x14ac:dyDescent="0.25">
      <c r="A88" s="59"/>
      <c r="B88" s="59"/>
      <c r="C88" s="59"/>
      <c r="D88" s="59"/>
      <c r="E88" s="59"/>
      <c r="F88" s="59"/>
      <c r="G88" s="59"/>
      <c r="H88" s="59"/>
      <c r="I88" s="59"/>
      <c r="J88" s="59"/>
      <c r="K88" s="59"/>
      <c r="L88" s="59"/>
      <c r="M88" s="59"/>
      <c r="N88" s="59"/>
      <c r="O88" s="59"/>
      <c r="P88" s="59"/>
      <c r="Q88" s="59"/>
      <c r="R88" s="59"/>
      <c r="S88" s="59"/>
      <c r="T88" s="59"/>
      <c r="U88" s="59"/>
      <c r="V88" s="59"/>
      <c r="W88" s="59"/>
      <c r="X88" s="59"/>
      <c r="Y88" s="63"/>
      <c r="Z88" s="63"/>
      <c r="AA88" s="59"/>
      <c r="AB88" s="59"/>
      <c r="AC88" s="59"/>
    </row>
    <row r="89" spans="1:29" x14ac:dyDescent="0.25">
      <c r="A89" s="59"/>
      <c r="B89" s="59"/>
      <c r="C89" s="59"/>
      <c r="D89" s="59"/>
      <c r="E89" s="59"/>
      <c r="F89" s="59"/>
      <c r="G89" s="59"/>
      <c r="H89" s="59"/>
      <c r="I89" s="59"/>
      <c r="J89" s="59"/>
      <c r="K89" s="59"/>
      <c r="L89" s="59"/>
      <c r="M89" s="59"/>
      <c r="N89" s="59"/>
      <c r="O89" s="59"/>
      <c r="P89" s="59"/>
      <c r="Q89" s="59"/>
      <c r="R89" s="59"/>
      <c r="S89" s="59"/>
      <c r="T89" s="59"/>
      <c r="U89" s="59"/>
      <c r="V89" s="59"/>
      <c r="W89" s="59"/>
      <c r="X89" s="59"/>
      <c r="Y89" s="63"/>
      <c r="Z89" s="63"/>
      <c r="AA89" s="59"/>
      <c r="AB89" s="59"/>
      <c r="AC89" s="59"/>
    </row>
    <row r="90" spans="1:29" x14ac:dyDescent="0.25">
      <c r="A90" s="59"/>
      <c r="B90" s="59"/>
      <c r="C90" s="59"/>
      <c r="D90" s="59"/>
      <c r="E90" s="59"/>
      <c r="F90" s="59"/>
      <c r="G90" s="59"/>
      <c r="H90" s="59"/>
      <c r="I90" s="59"/>
      <c r="J90" s="59"/>
      <c r="K90" s="59"/>
      <c r="L90" s="59"/>
      <c r="M90" s="59"/>
      <c r="N90" s="59"/>
      <c r="O90" s="59"/>
      <c r="P90" s="59"/>
      <c r="Q90" s="59"/>
      <c r="R90" s="59"/>
      <c r="S90" s="59"/>
      <c r="T90" s="59"/>
      <c r="U90" s="59"/>
      <c r="V90" s="59"/>
      <c r="W90" s="59"/>
      <c r="X90" s="59"/>
      <c r="Y90" s="63"/>
      <c r="Z90" s="63"/>
      <c r="AA90" s="59"/>
      <c r="AB90" s="59"/>
      <c r="AC90" s="59"/>
    </row>
    <row r="91" spans="1:29" x14ac:dyDescent="0.25">
      <c r="A91" s="59"/>
      <c r="B91" s="59"/>
      <c r="C91" s="59"/>
      <c r="D91" s="59"/>
      <c r="E91" s="59"/>
      <c r="F91" s="59"/>
      <c r="G91" s="59"/>
      <c r="H91" s="59"/>
      <c r="I91" s="59"/>
      <c r="J91" s="59"/>
      <c r="K91" s="59"/>
      <c r="L91" s="59"/>
      <c r="M91" s="59"/>
      <c r="N91" s="59"/>
      <c r="O91" s="59"/>
      <c r="P91" s="59"/>
      <c r="Q91" s="59"/>
      <c r="R91" s="59"/>
      <c r="S91" s="59"/>
      <c r="T91" s="59"/>
      <c r="U91" s="59"/>
      <c r="V91" s="59"/>
      <c r="W91" s="59"/>
      <c r="X91" s="59"/>
      <c r="Y91" s="63"/>
      <c r="Z91" s="63"/>
      <c r="AA91" s="59"/>
      <c r="AB91" s="59"/>
      <c r="AC91" s="59"/>
    </row>
    <row r="92" spans="1:29" x14ac:dyDescent="0.25">
      <c r="A92" s="59"/>
      <c r="B92" s="59"/>
      <c r="C92" s="59"/>
      <c r="D92" s="59"/>
      <c r="E92" s="59"/>
      <c r="F92" s="59"/>
      <c r="G92" s="59"/>
      <c r="H92" s="59"/>
      <c r="I92" s="59"/>
      <c r="J92" s="59"/>
      <c r="K92" s="59"/>
      <c r="L92" s="59"/>
      <c r="M92" s="59"/>
      <c r="N92" s="59"/>
      <c r="O92" s="59"/>
      <c r="P92" s="59"/>
      <c r="Q92" s="59"/>
      <c r="R92" s="59"/>
      <c r="S92" s="59"/>
      <c r="T92" s="59"/>
      <c r="U92" s="59"/>
      <c r="V92" s="59"/>
      <c r="W92" s="59"/>
      <c r="X92" s="59"/>
      <c r="Y92" s="63"/>
      <c r="Z92" s="63"/>
      <c r="AA92" s="59"/>
      <c r="AB92" s="59"/>
      <c r="AC92" s="59"/>
    </row>
    <row r="93" spans="1:29" x14ac:dyDescent="0.25">
      <c r="A93" s="59"/>
      <c r="B93" s="59"/>
      <c r="C93" s="59"/>
      <c r="D93" s="59"/>
      <c r="E93" s="59"/>
      <c r="F93" s="59"/>
      <c r="G93" s="59"/>
      <c r="H93" s="59"/>
      <c r="I93" s="59"/>
      <c r="J93" s="59"/>
      <c r="K93" s="59"/>
      <c r="L93" s="59"/>
      <c r="M93" s="59"/>
      <c r="N93" s="59"/>
      <c r="O93" s="59"/>
      <c r="P93" s="59"/>
      <c r="Q93" s="59"/>
      <c r="R93" s="59"/>
      <c r="S93" s="59"/>
      <c r="T93" s="59"/>
      <c r="U93" s="59"/>
      <c r="V93" s="59"/>
      <c r="W93" s="59"/>
      <c r="X93" s="59"/>
      <c r="Y93" s="63"/>
      <c r="Z93" s="63"/>
      <c r="AA93" s="59"/>
      <c r="AB93" s="59"/>
      <c r="AC93" s="59"/>
    </row>
    <row r="94" spans="1:29" x14ac:dyDescent="0.25">
      <c r="A94" s="59"/>
      <c r="B94" s="59"/>
      <c r="C94" s="59"/>
      <c r="D94" s="59"/>
      <c r="E94" s="59"/>
      <c r="F94" s="59"/>
      <c r="G94" s="59"/>
      <c r="H94" s="59"/>
      <c r="I94" s="59"/>
      <c r="J94" s="59"/>
      <c r="K94" s="59"/>
      <c r="L94" s="59"/>
      <c r="M94" s="59"/>
      <c r="N94" s="59"/>
      <c r="O94" s="59"/>
      <c r="P94" s="59"/>
      <c r="Q94" s="59"/>
      <c r="R94" s="59"/>
      <c r="S94" s="59"/>
      <c r="T94" s="59"/>
      <c r="U94" s="59"/>
      <c r="V94" s="59"/>
      <c r="W94" s="59"/>
      <c r="X94" s="59"/>
      <c r="Y94" s="63"/>
      <c r="Z94" s="63"/>
      <c r="AA94" s="59"/>
      <c r="AB94" s="59"/>
      <c r="AC94" s="59"/>
    </row>
    <row r="95" spans="1:29" x14ac:dyDescent="0.25">
      <c r="A95" s="59"/>
      <c r="B95" s="59"/>
      <c r="C95" s="59"/>
      <c r="D95" s="59"/>
      <c r="E95" s="59"/>
      <c r="F95" s="59"/>
      <c r="G95" s="59"/>
      <c r="H95" s="59"/>
      <c r="I95" s="59"/>
      <c r="J95" s="59"/>
      <c r="K95" s="59"/>
      <c r="L95" s="59"/>
      <c r="M95" s="59"/>
      <c r="N95" s="59"/>
      <c r="O95" s="59"/>
      <c r="P95" s="59"/>
      <c r="Q95" s="59"/>
      <c r="R95" s="59"/>
      <c r="S95" s="59"/>
      <c r="T95" s="59"/>
      <c r="U95" s="59"/>
      <c r="V95" s="59"/>
      <c r="W95" s="59"/>
      <c r="X95" s="59"/>
      <c r="Y95" s="63"/>
      <c r="Z95" s="63"/>
      <c r="AA95" s="59"/>
      <c r="AB95" s="59"/>
      <c r="AC95" s="59"/>
    </row>
    <row r="96" spans="1:29" x14ac:dyDescent="0.25">
      <c r="A96" s="59"/>
      <c r="B96" s="59"/>
      <c r="C96" s="59"/>
      <c r="D96" s="59"/>
      <c r="E96" s="59"/>
      <c r="F96" s="59"/>
      <c r="G96" s="59"/>
      <c r="H96" s="59"/>
      <c r="I96" s="59"/>
      <c r="J96" s="59"/>
      <c r="K96" s="59"/>
      <c r="L96" s="59"/>
      <c r="M96" s="59"/>
      <c r="N96" s="59"/>
      <c r="O96" s="59"/>
      <c r="P96" s="59"/>
      <c r="Q96" s="59"/>
      <c r="R96" s="59"/>
      <c r="S96" s="59"/>
      <c r="T96" s="59"/>
      <c r="U96" s="59"/>
      <c r="V96" s="59"/>
      <c r="W96" s="59"/>
      <c r="X96" s="59"/>
      <c r="Y96" s="63"/>
      <c r="Z96" s="63"/>
      <c r="AA96" s="59"/>
      <c r="AB96" s="59"/>
      <c r="AC96" s="59"/>
    </row>
    <row r="97" spans="1:29" x14ac:dyDescent="0.25">
      <c r="A97" s="59"/>
      <c r="B97" s="59"/>
      <c r="C97" s="59"/>
      <c r="D97" s="59"/>
      <c r="E97" s="59"/>
      <c r="F97" s="59"/>
      <c r="G97" s="59"/>
      <c r="H97" s="59"/>
      <c r="I97" s="59"/>
      <c r="J97" s="59"/>
      <c r="K97" s="59"/>
      <c r="L97" s="59"/>
      <c r="M97" s="59"/>
      <c r="N97" s="59"/>
      <c r="O97" s="59"/>
      <c r="P97" s="59"/>
      <c r="Q97" s="59"/>
      <c r="R97" s="59"/>
      <c r="S97" s="59"/>
      <c r="T97" s="59"/>
      <c r="U97" s="59"/>
      <c r="V97" s="59"/>
      <c r="W97" s="59"/>
      <c r="X97" s="59"/>
      <c r="Y97" s="63"/>
      <c r="Z97" s="63"/>
      <c r="AA97" s="59"/>
      <c r="AB97" s="59"/>
      <c r="AC97" s="59"/>
    </row>
    <row r="98" spans="1:29" x14ac:dyDescent="0.25">
      <c r="A98" s="59"/>
      <c r="B98" s="59"/>
      <c r="C98" s="59"/>
      <c r="D98" s="59"/>
      <c r="E98" s="59"/>
      <c r="F98" s="59"/>
      <c r="G98" s="59"/>
      <c r="H98" s="59"/>
      <c r="I98" s="59"/>
      <c r="J98" s="59"/>
      <c r="K98" s="59"/>
      <c r="L98" s="59"/>
      <c r="M98" s="59"/>
      <c r="N98" s="59"/>
      <c r="O98" s="59"/>
      <c r="P98" s="59"/>
      <c r="Q98" s="59"/>
      <c r="R98" s="59"/>
      <c r="S98" s="59"/>
      <c r="T98" s="59"/>
      <c r="U98" s="59"/>
      <c r="V98" s="59"/>
      <c r="W98" s="59"/>
      <c r="X98" s="59"/>
      <c r="Y98" s="63"/>
      <c r="Z98" s="63"/>
      <c r="AA98" s="59"/>
      <c r="AB98" s="59"/>
      <c r="AC98" s="59"/>
    </row>
    <row r="99" spans="1:29" x14ac:dyDescent="0.25">
      <c r="A99" s="59"/>
      <c r="B99" s="59"/>
      <c r="C99" s="59"/>
      <c r="D99" s="59"/>
      <c r="E99" s="59"/>
      <c r="F99" s="59"/>
      <c r="G99" s="59"/>
      <c r="H99" s="59"/>
      <c r="I99" s="59"/>
      <c r="J99" s="59"/>
      <c r="K99" s="59"/>
      <c r="L99" s="59"/>
      <c r="M99" s="59"/>
      <c r="N99" s="59"/>
      <c r="O99" s="59"/>
      <c r="P99" s="59"/>
      <c r="Q99" s="59"/>
      <c r="R99" s="59"/>
      <c r="S99" s="59"/>
      <c r="T99" s="59"/>
      <c r="U99" s="59"/>
      <c r="V99" s="59"/>
      <c r="W99" s="59"/>
      <c r="X99" s="59"/>
      <c r="Y99" s="63"/>
      <c r="Z99" s="63"/>
      <c r="AA99" s="59"/>
      <c r="AB99" s="59"/>
      <c r="AC99" s="59"/>
    </row>
    <row r="100" spans="1:29" x14ac:dyDescent="0.25">
      <c r="A100" s="59"/>
      <c r="B100" s="59"/>
      <c r="C100" s="59"/>
      <c r="D100" s="59"/>
      <c r="E100" s="59"/>
      <c r="F100" s="59"/>
      <c r="G100" s="59"/>
      <c r="H100" s="59"/>
      <c r="I100" s="59"/>
      <c r="J100" s="59"/>
      <c r="K100" s="59"/>
      <c r="L100" s="59"/>
      <c r="M100" s="59"/>
      <c r="N100" s="59"/>
      <c r="O100" s="59"/>
      <c r="P100" s="59"/>
      <c r="Q100" s="59"/>
      <c r="R100" s="59"/>
      <c r="S100" s="59"/>
      <c r="T100" s="59"/>
      <c r="U100" s="59"/>
      <c r="V100" s="59"/>
      <c r="W100" s="59"/>
      <c r="X100" s="59"/>
      <c r="Y100" s="63"/>
      <c r="Z100" s="63"/>
      <c r="AA100" s="59"/>
      <c r="AB100" s="59"/>
      <c r="AC100" s="59"/>
    </row>
  </sheetData>
  <sheetProtection algorithmName="SHA-512" hashValue="TT97Owa/m5tS6OibBBHkJ5Bx/fRLybsv/CVlSUPoup8j5iqjB8KlVn3Z8Nak9Bo/6oj5C8XkmwBrTRzCUNoP2g==" saltValue="DmH/4RsFWr0Tes+fHXZIfA==" spinCount="100000" sheet="1" formatCells="0" formatColumns="0"/>
  <mergeCells count="2">
    <mergeCell ref="B1:X1"/>
    <mergeCell ref="B2:X2"/>
  </mergeCells>
  <phoneticPr fontId="11" type="noConversion"/>
  <conditionalFormatting sqref="D9:E33">
    <cfRule type="cellIs" dxfId="9" priority="4" operator="greaterThan">
      <formula>$D$4</formula>
    </cfRule>
  </conditionalFormatting>
  <conditionalFormatting sqref="X9:X33">
    <cfRule type="expression" dxfId="8" priority="2">
      <formula>X9="ELIMINADO"</formula>
    </cfRule>
    <cfRule type="expression" dxfId="7" priority="3">
      <formula>X9="BAJA"</formula>
    </cfRule>
  </conditionalFormatting>
  <conditionalFormatting sqref="X6">
    <cfRule type="expression" dxfId="6" priority="1">
      <formula>$X$6&lt;&gt;""</formula>
    </cfRule>
  </conditionalFormatting>
  <pageMargins left="0.70866141732283472" right="0.70866141732283472" top="0.74803149606299213" bottom="0.74803149606299213" header="0.31496062992125984" footer="0.31496062992125984"/>
  <pageSetup paperSize="9" scale="79"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2051" r:id="rId4" name="Button 3">
              <controlPr defaultSize="0" print="0" autoFill="0" autoPict="0" macro="[0]!Cerrar_Hoja">
                <anchor moveWithCells="1" sizeWithCells="1">
                  <from>
                    <xdr:col>4</xdr:col>
                    <xdr:colOff>552450</xdr:colOff>
                    <xdr:row>2</xdr:row>
                    <xdr:rowOff>123825</xdr:rowOff>
                  </from>
                  <to>
                    <xdr:col>6</xdr:col>
                    <xdr:colOff>704850</xdr:colOff>
                    <xdr:row>4</xdr:row>
                    <xdr:rowOff>76200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1"/>
  <dimension ref="A1:AC100"/>
  <sheetViews>
    <sheetView showGridLines="0" showZeros="0" zoomScale="85" zoomScaleNormal="85" workbookViewId="0"/>
  </sheetViews>
  <sheetFormatPr baseColWidth="10" defaultRowHeight="15" x14ac:dyDescent="0.25"/>
  <cols>
    <col min="1" max="1" width="5.140625" customWidth="1"/>
    <col min="2" max="2" width="10.85546875" customWidth="1"/>
    <col min="3" max="3" width="52.42578125" bestFit="1" customWidth="1"/>
    <col min="4" max="4" width="13.7109375" customWidth="1"/>
    <col min="5" max="5" width="13.85546875" hidden="1" customWidth="1"/>
    <col min="6" max="6" width="9.5703125" customWidth="1"/>
    <col min="7" max="7" width="18.5703125" customWidth="1"/>
    <col min="8" max="10" width="14.140625" customWidth="1"/>
    <col min="11" max="22" width="14.140625" hidden="1" customWidth="1"/>
    <col min="23" max="23" width="27" customWidth="1"/>
    <col min="24" max="24" width="20.42578125" hidden="1" customWidth="1"/>
  </cols>
  <sheetData>
    <row r="1" spans="1:29" ht="54" customHeight="1" x14ac:dyDescent="0.25">
      <c r="A1" s="59"/>
      <c r="B1" s="60" t="s">
        <v>46</v>
      </c>
      <c r="C1" s="61"/>
      <c r="D1" s="61"/>
      <c r="E1" s="61"/>
      <c r="F1" s="61"/>
      <c r="G1" s="61"/>
      <c r="H1" s="61"/>
      <c r="I1" s="61"/>
      <c r="J1" s="61"/>
      <c r="K1" s="61"/>
      <c r="L1" s="61"/>
      <c r="M1" s="61"/>
      <c r="N1" s="61"/>
      <c r="O1" s="61"/>
      <c r="P1" s="61"/>
      <c r="Q1" s="61"/>
      <c r="R1" s="61"/>
      <c r="S1" s="61"/>
      <c r="T1" s="61"/>
      <c r="U1" s="61"/>
      <c r="V1" s="61"/>
      <c r="W1" s="61"/>
      <c r="X1" s="62"/>
      <c r="Y1" s="59"/>
      <c r="Z1" s="59"/>
      <c r="AA1" s="59"/>
      <c r="AB1" s="59"/>
      <c r="AC1" s="59"/>
    </row>
    <row r="2" spans="1:29" x14ac:dyDescent="0.25">
      <c r="A2" s="59"/>
      <c r="B2" s="121" t="s">
        <v>45</v>
      </c>
      <c r="C2" s="122"/>
      <c r="D2" s="122"/>
      <c r="E2" s="122"/>
      <c r="F2" s="122"/>
      <c r="G2" s="122"/>
      <c r="H2" s="122"/>
      <c r="I2" s="122"/>
      <c r="J2" s="122"/>
      <c r="K2" s="122"/>
      <c r="L2" s="122"/>
      <c r="M2" s="122"/>
      <c r="N2" s="122"/>
      <c r="O2" s="122"/>
      <c r="P2" s="122"/>
      <c r="Q2" s="122"/>
      <c r="R2" s="122"/>
      <c r="S2" s="122"/>
      <c r="T2" s="122"/>
      <c r="U2" s="122"/>
      <c r="V2" s="122"/>
      <c r="W2" s="122"/>
      <c r="X2" s="123"/>
      <c r="Y2" s="59"/>
      <c r="Z2" s="59"/>
      <c r="AA2" s="59"/>
      <c r="AB2" s="59"/>
      <c r="AC2" s="59"/>
    </row>
    <row r="3" spans="1:29" x14ac:dyDescent="0.25">
      <c r="A3" s="59"/>
      <c r="B3" s="59"/>
      <c r="C3" s="59"/>
      <c r="D3" s="59"/>
      <c r="E3" s="59"/>
      <c r="F3" s="59"/>
      <c r="G3" s="59"/>
      <c r="H3" s="59"/>
      <c r="I3" s="59"/>
      <c r="J3" s="59"/>
      <c r="K3" s="59"/>
      <c r="L3" s="59"/>
      <c r="M3" s="59"/>
      <c r="N3" s="59"/>
      <c r="O3" s="59"/>
      <c r="P3" s="59"/>
      <c r="Q3" s="59"/>
      <c r="R3" s="59"/>
      <c r="S3" s="59"/>
      <c r="T3" s="59"/>
      <c r="U3" s="59"/>
      <c r="V3" s="59"/>
      <c r="W3" s="59"/>
      <c r="X3" s="59"/>
      <c r="Y3" s="59"/>
      <c r="Z3" s="59"/>
      <c r="AA3" s="59"/>
      <c r="AB3" s="59"/>
      <c r="AC3" s="59"/>
    </row>
    <row r="4" spans="1:29" x14ac:dyDescent="0.25">
      <c r="A4" s="59"/>
      <c r="B4" s="59"/>
      <c r="C4" s="124" t="s">
        <v>15</v>
      </c>
      <c r="D4" s="125">
        <v>971298</v>
      </c>
      <c r="E4" s="74"/>
      <c r="F4" s="74"/>
      <c r="G4" s="59"/>
      <c r="H4" s="59"/>
      <c r="I4" s="59"/>
      <c r="J4" s="59"/>
      <c r="K4" s="59"/>
      <c r="L4" s="59"/>
      <c r="M4" s="59"/>
      <c r="N4" s="59"/>
      <c r="O4" s="59"/>
      <c r="P4" s="59"/>
      <c r="Q4" s="59"/>
      <c r="R4" s="59"/>
      <c r="S4" s="59"/>
      <c r="T4" s="59"/>
      <c r="U4" s="59"/>
      <c r="V4" s="59"/>
      <c r="W4" s="59"/>
      <c r="X4" s="71">
        <v>3</v>
      </c>
      <c r="Y4" s="59"/>
      <c r="Z4" s="59"/>
      <c r="AA4" s="59"/>
      <c r="AB4" s="59"/>
      <c r="AC4" s="59"/>
    </row>
    <row r="5" spans="1:29" x14ac:dyDescent="0.25">
      <c r="A5" s="59"/>
      <c r="B5" s="59"/>
      <c r="C5" s="73"/>
      <c r="D5" s="74"/>
      <c r="E5" s="74"/>
      <c r="F5" s="74"/>
      <c r="G5" s="59"/>
      <c r="H5" s="59"/>
      <c r="I5" s="59"/>
      <c r="J5" s="59"/>
      <c r="K5" s="59"/>
      <c r="L5" s="59"/>
      <c r="M5" s="59"/>
      <c r="N5" s="59"/>
      <c r="O5" s="59"/>
      <c r="P5" s="59"/>
      <c r="Q5" s="59"/>
      <c r="R5" s="59"/>
      <c r="S5" s="59"/>
      <c r="T5" s="59"/>
      <c r="U5" s="59"/>
      <c r="V5" s="59"/>
      <c r="W5" s="59"/>
      <c r="X5" s="59"/>
      <c r="Y5" s="59"/>
      <c r="Z5" s="59"/>
      <c r="AA5" s="59"/>
      <c r="AB5" s="59"/>
      <c r="AC5" s="59"/>
    </row>
    <row r="6" spans="1:29" x14ac:dyDescent="0.25">
      <c r="A6" s="59"/>
      <c r="B6" s="59"/>
      <c r="C6" s="73"/>
      <c r="D6" s="74"/>
      <c r="E6" s="74"/>
      <c r="F6" s="74"/>
      <c r="G6" s="59"/>
      <c r="H6" s="59"/>
      <c r="I6" s="59"/>
      <c r="J6" s="59"/>
      <c r="K6" s="59"/>
      <c r="L6" s="59"/>
      <c r="M6" s="59"/>
      <c r="N6" s="59"/>
      <c r="O6" s="59"/>
      <c r="P6" s="59"/>
      <c r="Q6" s="59"/>
      <c r="R6" s="59"/>
      <c r="S6" s="59"/>
      <c r="T6" s="59"/>
      <c r="U6" s="59"/>
      <c r="V6" s="59"/>
      <c r="W6" s="59"/>
      <c r="X6" s="66" t="s">
        <v>67</v>
      </c>
      <c r="Y6" s="59"/>
      <c r="Z6" s="59"/>
      <c r="AA6" s="59"/>
      <c r="AB6" s="59"/>
      <c r="AC6" s="59"/>
    </row>
    <row r="7" spans="1:29" x14ac:dyDescent="0.25">
      <c r="A7" s="59"/>
      <c r="B7" s="59"/>
      <c r="C7" s="73"/>
      <c r="D7" s="74"/>
      <c r="E7" s="74"/>
      <c r="F7" s="74"/>
      <c r="G7" s="71">
        <v>70</v>
      </c>
      <c r="H7" s="71">
        <v>10</v>
      </c>
      <c r="I7" s="71">
        <v>10</v>
      </c>
      <c r="J7" s="71">
        <v>10</v>
      </c>
      <c r="K7" s="71">
        <v>0</v>
      </c>
      <c r="L7" s="71">
        <v>0</v>
      </c>
      <c r="M7" s="71">
        <v>0</v>
      </c>
      <c r="N7" s="71">
        <v>0</v>
      </c>
      <c r="O7" s="71">
        <v>0</v>
      </c>
      <c r="P7" s="71">
        <v>0</v>
      </c>
      <c r="Q7" s="71">
        <v>0</v>
      </c>
      <c r="R7" s="71">
        <v>0</v>
      </c>
      <c r="S7" s="71">
        <v>0</v>
      </c>
      <c r="T7" s="71">
        <v>0</v>
      </c>
      <c r="U7" s="71">
        <v>0</v>
      </c>
      <c r="V7" s="71">
        <v>0</v>
      </c>
      <c r="W7" s="59"/>
      <c r="X7" s="59"/>
      <c r="Y7" s="59"/>
      <c r="Z7" s="59"/>
      <c r="AA7" s="59"/>
      <c r="AB7" s="59"/>
      <c r="AC7" s="59"/>
    </row>
    <row r="8" spans="1:29" ht="45" x14ac:dyDescent="0.25">
      <c r="A8" s="59"/>
      <c r="B8" s="78" t="s">
        <v>0</v>
      </c>
      <c r="C8" s="79" t="s">
        <v>1</v>
      </c>
      <c r="D8" s="80" t="s">
        <v>68</v>
      </c>
      <c r="E8" s="80" t="s">
        <v>17</v>
      </c>
      <c r="F8" s="80" t="s">
        <v>16</v>
      </c>
      <c r="G8" s="81" t="s">
        <v>19</v>
      </c>
      <c r="H8" s="83" t="s">
        <v>41</v>
      </c>
      <c r="I8" s="83" t="s">
        <v>39</v>
      </c>
      <c r="J8" s="83" t="s">
        <v>40</v>
      </c>
      <c r="K8" s="83" t="s">
        <v>18</v>
      </c>
      <c r="L8" s="83" t="s">
        <v>26</v>
      </c>
      <c r="M8" s="83" t="s">
        <v>27</v>
      </c>
      <c r="N8" s="83" t="s">
        <v>28</v>
      </c>
      <c r="O8" s="83" t="s">
        <v>29</v>
      </c>
      <c r="P8" s="83" t="s">
        <v>32</v>
      </c>
      <c r="Q8" s="83" t="s">
        <v>33</v>
      </c>
      <c r="R8" s="83" t="s">
        <v>34</v>
      </c>
      <c r="S8" s="83" t="s">
        <v>35</v>
      </c>
      <c r="T8" s="83" t="s">
        <v>36</v>
      </c>
      <c r="U8" s="83" t="s">
        <v>37</v>
      </c>
      <c r="V8" s="83" t="s">
        <v>38</v>
      </c>
      <c r="W8" s="81" t="s">
        <v>2</v>
      </c>
      <c r="X8" s="84" t="s">
        <v>3</v>
      </c>
      <c r="Y8" s="59"/>
      <c r="Z8" s="59"/>
      <c r="AA8" s="59"/>
      <c r="AB8" s="59"/>
      <c r="AC8" s="59"/>
    </row>
    <row r="9" spans="1:29" x14ac:dyDescent="0.25">
      <c r="A9" s="63">
        <v>1</v>
      </c>
      <c r="B9" s="86">
        <v>2</v>
      </c>
      <c r="C9" s="87" t="s">
        <v>43</v>
      </c>
      <c r="D9" s="88">
        <v>819352.3</v>
      </c>
      <c r="E9" s="88">
        <v>0</v>
      </c>
      <c r="F9" s="126">
        <v>0.15643571797738692</v>
      </c>
      <c r="G9" s="89">
        <v>70</v>
      </c>
      <c r="H9" s="90">
        <v>2</v>
      </c>
      <c r="I9" s="91">
        <v>10</v>
      </c>
      <c r="J9" s="91">
        <v>10</v>
      </c>
      <c r="K9" s="91">
        <v>0</v>
      </c>
      <c r="L9" s="91">
        <v>0</v>
      </c>
      <c r="M9" s="91">
        <v>0</v>
      </c>
      <c r="N9" s="93">
        <v>0</v>
      </c>
      <c r="O9" s="94">
        <v>0</v>
      </c>
      <c r="P9" s="94">
        <v>0</v>
      </c>
      <c r="Q9" s="94">
        <v>0</v>
      </c>
      <c r="R9" s="94">
        <v>0</v>
      </c>
      <c r="S9" s="94">
        <v>0</v>
      </c>
      <c r="T9" s="94">
        <v>0</v>
      </c>
      <c r="U9" s="94">
        <v>0</v>
      </c>
      <c r="V9" s="94">
        <v>0</v>
      </c>
      <c r="W9" s="103">
        <v>92</v>
      </c>
      <c r="X9" s="96" t="s">
        <v>67</v>
      </c>
      <c r="Y9" s="59"/>
      <c r="Z9" s="59"/>
      <c r="AA9" s="59"/>
      <c r="AB9" s="59"/>
      <c r="AC9" s="59"/>
    </row>
    <row r="10" spans="1:29" x14ac:dyDescent="0.25">
      <c r="A10" s="63">
        <v>2</v>
      </c>
      <c r="B10" s="86">
        <v>1</v>
      </c>
      <c r="C10" s="87" t="s">
        <v>42</v>
      </c>
      <c r="D10" s="100">
        <v>840634</v>
      </c>
      <c r="E10" s="100">
        <v>0</v>
      </c>
      <c r="F10" s="127">
        <v>0.13452514058507276</v>
      </c>
      <c r="G10" s="89">
        <v>68.227862541843422</v>
      </c>
      <c r="H10" s="101">
        <v>2</v>
      </c>
      <c r="I10" s="91">
        <v>10</v>
      </c>
      <c r="J10" s="91">
        <v>10</v>
      </c>
      <c r="K10" s="91">
        <v>0</v>
      </c>
      <c r="L10" s="91">
        <v>0</v>
      </c>
      <c r="M10" s="91">
        <v>0</v>
      </c>
      <c r="N10" s="93">
        <v>0</v>
      </c>
      <c r="O10" s="94">
        <v>0</v>
      </c>
      <c r="P10" s="94">
        <v>0</v>
      </c>
      <c r="Q10" s="94">
        <v>0</v>
      </c>
      <c r="R10" s="94">
        <v>0</v>
      </c>
      <c r="S10" s="94">
        <v>0</v>
      </c>
      <c r="T10" s="94">
        <v>0</v>
      </c>
      <c r="U10" s="94">
        <v>0</v>
      </c>
      <c r="V10" s="94">
        <v>0</v>
      </c>
      <c r="W10" s="103">
        <v>90.227862541843422</v>
      </c>
      <c r="X10" s="96" t="s">
        <v>67</v>
      </c>
      <c r="Y10" s="59"/>
      <c r="Z10" s="59"/>
      <c r="AA10" s="59"/>
      <c r="AB10" s="59"/>
      <c r="AC10" s="59"/>
    </row>
    <row r="11" spans="1:29" x14ac:dyDescent="0.25">
      <c r="A11" s="63">
        <v>3</v>
      </c>
      <c r="B11" s="86">
        <v>3</v>
      </c>
      <c r="C11" s="87" t="s">
        <v>44</v>
      </c>
      <c r="D11" s="88">
        <v>886345</v>
      </c>
      <c r="E11" s="88">
        <v>0</v>
      </c>
      <c r="F11" s="127">
        <v>8.7463373753472157E-2</v>
      </c>
      <c r="G11" s="89">
        <v>64.709183218724093</v>
      </c>
      <c r="H11" s="90">
        <v>10</v>
      </c>
      <c r="I11" s="91">
        <v>4.3499999999999996</v>
      </c>
      <c r="J11" s="91">
        <v>9.1999999999999993</v>
      </c>
      <c r="K11" s="91">
        <v>0</v>
      </c>
      <c r="L11" s="91">
        <v>0</v>
      </c>
      <c r="M11" s="91">
        <v>0</v>
      </c>
      <c r="N11" s="93">
        <v>0</v>
      </c>
      <c r="O11" s="94">
        <v>0</v>
      </c>
      <c r="P11" s="94">
        <v>0</v>
      </c>
      <c r="Q11" s="94">
        <v>0</v>
      </c>
      <c r="R11" s="94">
        <v>0</v>
      </c>
      <c r="S11" s="94">
        <v>0</v>
      </c>
      <c r="T11" s="94">
        <v>0</v>
      </c>
      <c r="U11" s="94">
        <v>0</v>
      </c>
      <c r="V11" s="94">
        <v>0</v>
      </c>
      <c r="W11" s="103">
        <v>88.25918321872409</v>
      </c>
      <c r="X11" s="96" t="s">
        <v>67</v>
      </c>
      <c r="Y11" s="59"/>
      <c r="Z11" s="59"/>
      <c r="AA11" s="59"/>
      <c r="AB11" s="59"/>
      <c r="AC11" s="59"/>
    </row>
    <row r="12" spans="1:29" x14ac:dyDescent="0.25">
      <c r="A12" s="63">
        <v>4</v>
      </c>
      <c r="B12" s="86">
        <v>0</v>
      </c>
      <c r="C12" s="87">
        <v>0</v>
      </c>
      <c r="D12" s="88">
        <v>0</v>
      </c>
      <c r="E12" s="88">
        <v>0</v>
      </c>
      <c r="F12" s="127" t="s">
        <v>67</v>
      </c>
      <c r="G12" s="89">
        <v>0</v>
      </c>
      <c r="H12" s="90">
        <v>0</v>
      </c>
      <c r="I12" s="91">
        <v>0</v>
      </c>
      <c r="J12" s="91">
        <v>0</v>
      </c>
      <c r="K12" s="91">
        <v>0</v>
      </c>
      <c r="L12" s="91">
        <v>0</v>
      </c>
      <c r="M12" s="91">
        <v>0</v>
      </c>
      <c r="N12" s="93">
        <v>0</v>
      </c>
      <c r="O12" s="94">
        <v>0</v>
      </c>
      <c r="P12" s="94">
        <v>0</v>
      </c>
      <c r="Q12" s="94">
        <v>0</v>
      </c>
      <c r="R12" s="94">
        <v>0</v>
      </c>
      <c r="S12" s="94">
        <v>0</v>
      </c>
      <c r="T12" s="94">
        <v>0</v>
      </c>
      <c r="U12" s="94">
        <v>0</v>
      </c>
      <c r="V12" s="94">
        <v>0</v>
      </c>
      <c r="W12" s="103" t="s">
        <v>67</v>
      </c>
      <c r="X12" s="96" t="s">
        <v>67</v>
      </c>
      <c r="Y12" s="59"/>
      <c r="Z12" s="59"/>
      <c r="AA12" s="59"/>
      <c r="AB12" s="59"/>
      <c r="AC12" s="59"/>
    </row>
    <row r="13" spans="1:29" x14ac:dyDescent="0.25">
      <c r="A13" s="63">
        <v>5</v>
      </c>
      <c r="B13" s="86">
        <v>0</v>
      </c>
      <c r="C13" s="87">
        <v>0</v>
      </c>
      <c r="D13" s="88">
        <v>0</v>
      </c>
      <c r="E13" s="88">
        <v>0</v>
      </c>
      <c r="F13" s="127" t="s">
        <v>67</v>
      </c>
      <c r="G13" s="89">
        <v>0</v>
      </c>
      <c r="H13" s="90">
        <v>0</v>
      </c>
      <c r="I13" s="91">
        <v>0</v>
      </c>
      <c r="J13" s="91">
        <v>0</v>
      </c>
      <c r="K13" s="91">
        <v>0</v>
      </c>
      <c r="L13" s="91">
        <v>0</v>
      </c>
      <c r="M13" s="91">
        <v>0</v>
      </c>
      <c r="N13" s="93">
        <v>0</v>
      </c>
      <c r="O13" s="94">
        <v>0</v>
      </c>
      <c r="P13" s="94">
        <v>0</v>
      </c>
      <c r="Q13" s="94">
        <v>0</v>
      </c>
      <c r="R13" s="94">
        <v>0</v>
      </c>
      <c r="S13" s="94">
        <v>0</v>
      </c>
      <c r="T13" s="94">
        <v>0</v>
      </c>
      <c r="U13" s="94">
        <v>0</v>
      </c>
      <c r="V13" s="94">
        <v>0</v>
      </c>
      <c r="W13" s="103" t="s">
        <v>67</v>
      </c>
      <c r="X13" s="96" t="s">
        <v>67</v>
      </c>
      <c r="Y13" s="59"/>
      <c r="Z13" s="59"/>
      <c r="AA13" s="59"/>
      <c r="AB13" s="59"/>
      <c r="AC13" s="59"/>
    </row>
    <row r="14" spans="1:29" x14ac:dyDescent="0.25">
      <c r="A14" s="63">
        <v>6</v>
      </c>
      <c r="B14" s="86">
        <v>0</v>
      </c>
      <c r="C14" s="87">
        <v>0</v>
      </c>
      <c r="D14" s="88">
        <v>0</v>
      </c>
      <c r="E14" s="88">
        <v>0</v>
      </c>
      <c r="F14" s="127" t="s">
        <v>67</v>
      </c>
      <c r="G14" s="89">
        <v>0</v>
      </c>
      <c r="H14" s="90">
        <v>0</v>
      </c>
      <c r="I14" s="91">
        <v>0</v>
      </c>
      <c r="J14" s="91">
        <v>0</v>
      </c>
      <c r="K14" s="91">
        <v>0</v>
      </c>
      <c r="L14" s="91">
        <v>0</v>
      </c>
      <c r="M14" s="91">
        <v>0</v>
      </c>
      <c r="N14" s="93">
        <v>0</v>
      </c>
      <c r="O14" s="94">
        <v>0</v>
      </c>
      <c r="P14" s="94">
        <v>0</v>
      </c>
      <c r="Q14" s="94">
        <v>0</v>
      </c>
      <c r="R14" s="94">
        <v>0</v>
      </c>
      <c r="S14" s="94">
        <v>0</v>
      </c>
      <c r="T14" s="94">
        <v>0</v>
      </c>
      <c r="U14" s="94">
        <v>0</v>
      </c>
      <c r="V14" s="94">
        <v>0</v>
      </c>
      <c r="W14" s="103" t="s">
        <v>67</v>
      </c>
      <c r="X14" s="96" t="s">
        <v>67</v>
      </c>
      <c r="Y14" s="59"/>
      <c r="Z14" s="59"/>
      <c r="AA14" s="59"/>
      <c r="AB14" s="59"/>
      <c r="AC14" s="59"/>
    </row>
    <row r="15" spans="1:29" x14ac:dyDescent="0.25">
      <c r="A15" s="63">
        <v>7</v>
      </c>
      <c r="B15" s="86">
        <v>0</v>
      </c>
      <c r="C15" s="87">
        <v>0</v>
      </c>
      <c r="D15" s="88">
        <v>0</v>
      </c>
      <c r="E15" s="88">
        <v>0</v>
      </c>
      <c r="F15" s="127" t="s">
        <v>67</v>
      </c>
      <c r="G15" s="89">
        <v>0</v>
      </c>
      <c r="H15" s="90">
        <v>0</v>
      </c>
      <c r="I15" s="91">
        <v>0</v>
      </c>
      <c r="J15" s="91">
        <v>0</v>
      </c>
      <c r="K15" s="91">
        <v>0</v>
      </c>
      <c r="L15" s="91">
        <v>0</v>
      </c>
      <c r="M15" s="91">
        <v>0</v>
      </c>
      <c r="N15" s="93">
        <v>0</v>
      </c>
      <c r="O15" s="94">
        <v>0</v>
      </c>
      <c r="P15" s="94">
        <v>0</v>
      </c>
      <c r="Q15" s="94">
        <v>0</v>
      </c>
      <c r="R15" s="94">
        <v>0</v>
      </c>
      <c r="S15" s="94">
        <v>0</v>
      </c>
      <c r="T15" s="94">
        <v>0</v>
      </c>
      <c r="U15" s="94">
        <v>0</v>
      </c>
      <c r="V15" s="94">
        <v>0</v>
      </c>
      <c r="W15" s="103" t="s">
        <v>67</v>
      </c>
      <c r="X15" s="96" t="s">
        <v>67</v>
      </c>
      <c r="Y15" s="59"/>
      <c r="Z15" s="59"/>
      <c r="AA15" s="59"/>
      <c r="AB15" s="59"/>
      <c r="AC15" s="59"/>
    </row>
    <row r="16" spans="1:29" x14ac:dyDescent="0.25">
      <c r="A16" s="63">
        <v>8</v>
      </c>
      <c r="B16" s="86">
        <v>0</v>
      </c>
      <c r="C16" s="87">
        <v>0</v>
      </c>
      <c r="D16" s="88">
        <v>0</v>
      </c>
      <c r="E16" s="88">
        <v>0</v>
      </c>
      <c r="F16" s="127" t="s">
        <v>67</v>
      </c>
      <c r="G16" s="89">
        <v>0</v>
      </c>
      <c r="H16" s="90">
        <v>0</v>
      </c>
      <c r="I16" s="91">
        <v>0</v>
      </c>
      <c r="J16" s="91">
        <v>0</v>
      </c>
      <c r="K16" s="91">
        <v>0</v>
      </c>
      <c r="L16" s="91">
        <v>0</v>
      </c>
      <c r="M16" s="91">
        <v>0</v>
      </c>
      <c r="N16" s="93">
        <v>0</v>
      </c>
      <c r="O16" s="94">
        <v>0</v>
      </c>
      <c r="P16" s="94">
        <v>0</v>
      </c>
      <c r="Q16" s="94">
        <v>0</v>
      </c>
      <c r="R16" s="94">
        <v>0</v>
      </c>
      <c r="S16" s="94">
        <v>0</v>
      </c>
      <c r="T16" s="94">
        <v>0</v>
      </c>
      <c r="U16" s="94">
        <v>0</v>
      </c>
      <c r="V16" s="94">
        <v>0</v>
      </c>
      <c r="W16" s="103" t="s">
        <v>67</v>
      </c>
      <c r="X16" s="96" t="s">
        <v>67</v>
      </c>
      <c r="Y16" s="59"/>
      <c r="Z16" s="59"/>
      <c r="AA16" s="59"/>
      <c r="AB16" s="59"/>
      <c r="AC16" s="59"/>
    </row>
    <row r="17" spans="1:29" x14ac:dyDescent="0.25">
      <c r="A17" s="63">
        <v>9</v>
      </c>
      <c r="B17" s="86">
        <v>0</v>
      </c>
      <c r="C17" s="87">
        <v>0</v>
      </c>
      <c r="D17" s="88">
        <v>0</v>
      </c>
      <c r="E17" s="88">
        <v>0</v>
      </c>
      <c r="F17" s="127" t="s">
        <v>67</v>
      </c>
      <c r="G17" s="89">
        <v>0</v>
      </c>
      <c r="H17" s="90">
        <v>0</v>
      </c>
      <c r="I17" s="91">
        <v>0</v>
      </c>
      <c r="J17" s="91">
        <v>0</v>
      </c>
      <c r="K17" s="91">
        <v>0</v>
      </c>
      <c r="L17" s="91">
        <v>0</v>
      </c>
      <c r="M17" s="91">
        <v>0</v>
      </c>
      <c r="N17" s="93">
        <v>0</v>
      </c>
      <c r="O17" s="94">
        <v>0</v>
      </c>
      <c r="P17" s="94">
        <v>0</v>
      </c>
      <c r="Q17" s="94">
        <v>0</v>
      </c>
      <c r="R17" s="94">
        <v>0</v>
      </c>
      <c r="S17" s="94">
        <v>0</v>
      </c>
      <c r="T17" s="94">
        <v>0</v>
      </c>
      <c r="U17" s="94">
        <v>0</v>
      </c>
      <c r="V17" s="94">
        <v>0</v>
      </c>
      <c r="W17" s="103" t="s">
        <v>67</v>
      </c>
      <c r="X17" s="96" t="s">
        <v>67</v>
      </c>
      <c r="Y17" s="59"/>
      <c r="Z17" s="59"/>
      <c r="AA17" s="59"/>
      <c r="AB17" s="59"/>
      <c r="AC17" s="59"/>
    </row>
    <row r="18" spans="1:29" x14ac:dyDescent="0.25">
      <c r="A18" s="63">
        <v>10</v>
      </c>
      <c r="B18" s="86">
        <v>0</v>
      </c>
      <c r="C18" s="87">
        <v>0</v>
      </c>
      <c r="D18" s="88">
        <v>0</v>
      </c>
      <c r="E18" s="88">
        <v>0</v>
      </c>
      <c r="F18" s="127" t="s">
        <v>67</v>
      </c>
      <c r="G18" s="89">
        <v>0</v>
      </c>
      <c r="H18" s="90">
        <v>0</v>
      </c>
      <c r="I18" s="91">
        <v>0</v>
      </c>
      <c r="J18" s="91">
        <v>0</v>
      </c>
      <c r="K18" s="91">
        <v>0</v>
      </c>
      <c r="L18" s="91">
        <v>0</v>
      </c>
      <c r="M18" s="91">
        <v>0</v>
      </c>
      <c r="N18" s="93">
        <v>0</v>
      </c>
      <c r="O18" s="94">
        <v>0</v>
      </c>
      <c r="P18" s="94">
        <v>0</v>
      </c>
      <c r="Q18" s="94">
        <v>0</v>
      </c>
      <c r="R18" s="94">
        <v>0</v>
      </c>
      <c r="S18" s="94">
        <v>0</v>
      </c>
      <c r="T18" s="94">
        <v>0</v>
      </c>
      <c r="U18" s="94">
        <v>0</v>
      </c>
      <c r="V18" s="94">
        <v>0</v>
      </c>
      <c r="W18" s="103" t="s">
        <v>67</v>
      </c>
      <c r="X18" s="96" t="s">
        <v>67</v>
      </c>
      <c r="Y18" s="59"/>
      <c r="Z18" s="59"/>
      <c r="AA18" s="59"/>
      <c r="AB18" s="59"/>
      <c r="AC18" s="59"/>
    </row>
    <row r="19" spans="1:29" x14ac:dyDescent="0.25">
      <c r="A19" s="63">
        <v>11</v>
      </c>
      <c r="B19" s="86">
        <v>0</v>
      </c>
      <c r="C19" s="87">
        <v>0</v>
      </c>
      <c r="D19" s="88">
        <v>0</v>
      </c>
      <c r="E19" s="88">
        <v>0</v>
      </c>
      <c r="F19" s="127" t="s">
        <v>67</v>
      </c>
      <c r="G19" s="89">
        <v>0</v>
      </c>
      <c r="H19" s="90">
        <v>0</v>
      </c>
      <c r="I19" s="91">
        <v>0</v>
      </c>
      <c r="J19" s="91">
        <v>0</v>
      </c>
      <c r="K19" s="91">
        <v>0</v>
      </c>
      <c r="L19" s="91">
        <v>0</v>
      </c>
      <c r="M19" s="91">
        <v>0</v>
      </c>
      <c r="N19" s="93">
        <v>0</v>
      </c>
      <c r="O19" s="94">
        <v>0</v>
      </c>
      <c r="P19" s="94">
        <v>0</v>
      </c>
      <c r="Q19" s="94">
        <v>0</v>
      </c>
      <c r="R19" s="94">
        <v>0</v>
      </c>
      <c r="S19" s="94">
        <v>0</v>
      </c>
      <c r="T19" s="94">
        <v>0</v>
      </c>
      <c r="U19" s="94">
        <v>0</v>
      </c>
      <c r="V19" s="94">
        <v>0</v>
      </c>
      <c r="W19" s="103" t="s">
        <v>67</v>
      </c>
      <c r="X19" s="96" t="s">
        <v>67</v>
      </c>
      <c r="Y19" s="59"/>
      <c r="Z19" s="59"/>
      <c r="AA19" s="59"/>
      <c r="AB19" s="59"/>
      <c r="AC19" s="59"/>
    </row>
    <row r="20" spans="1:29" x14ac:dyDescent="0.25">
      <c r="A20" s="63">
        <v>12</v>
      </c>
      <c r="B20" s="86">
        <v>0</v>
      </c>
      <c r="C20" s="87">
        <v>0</v>
      </c>
      <c r="D20" s="88">
        <v>0</v>
      </c>
      <c r="E20" s="88">
        <v>0</v>
      </c>
      <c r="F20" s="127" t="s">
        <v>67</v>
      </c>
      <c r="G20" s="89">
        <v>0</v>
      </c>
      <c r="H20" s="90">
        <v>0</v>
      </c>
      <c r="I20" s="91">
        <v>0</v>
      </c>
      <c r="J20" s="91">
        <v>0</v>
      </c>
      <c r="K20" s="91">
        <v>0</v>
      </c>
      <c r="L20" s="91">
        <v>0</v>
      </c>
      <c r="M20" s="91">
        <v>0</v>
      </c>
      <c r="N20" s="93">
        <v>0</v>
      </c>
      <c r="O20" s="94">
        <v>0</v>
      </c>
      <c r="P20" s="94">
        <v>0</v>
      </c>
      <c r="Q20" s="94">
        <v>0</v>
      </c>
      <c r="R20" s="94">
        <v>0</v>
      </c>
      <c r="S20" s="94">
        <v>0</v>
      </c>
      <c r="T20" s="94">
        <v>0</v>
      </c>
      <c r="U20" s="94">
        <v>0</v>
      </c>
      <c r="V20" s="94">
        <v>0</v>
      </c>
      <c r="W20" s="103" t="s">
        <v>67</v>
      </c>
      <c r="X20" s="96" t="s">
        <v>67</v>
      </c>
      <c r="Y20" s="59"/>
      <c r="Z20" s="59"/>
      <c r="AA20" s="59"/>
      <c r="AB20" s="59"/>
      <c r="AC20" s="59"/>
    </row>
    <row r="21" spans="1:29" x14ac:dyDescent="0.25">
      <c r="A21" s="63">
        <v>13</v>
      </c>
      <c r="B21" s="86">
        <v>0</v>
      </c>
      <c r="C21" s="87">
        <v>0</v>
      </c>
      <c r="D21" s="88">
        <v>0</v>
      </c>
      <c r="E21" s="88">
        <v>0</v>
      </c>
      <c r="F21" s="127" t="s">
        <v>67</v>
      </c>
      <c r="G21" s="89">
        <v>0</v>
      </c>
      <c r="H21" s="90">
        <v>0</v>
      </c>
      <c r="I21" s="91">
        <v>0</v>
      </c>
      <c r="J21" s="91">
        <v>0</v>
      </c>
      <c r="K21" s="91">
        <v>0</v>
      </c>
      <c r="L21" s="91">
        <v>0</v>
      </c>
      <c r="M21" s="91">
        <v>0</v>
      </c>
      <c r="N21" s="93">
        <v>0</v>
      </c>
      <c r="O21" s="94">
        <v>0</v>
      </c>
      <c r="P21" s="94">
        <v>0</v>
      </c>
      <c r="Q21" s="94">
        <v>0</v>
      </c>
      <c r="R21" s="94">
        <v>0</v>
      </c>
      <c r="S21" s="94">
        <v>0</v>
      </c>
      <c r="T21" s="94">
        <v>0</v>
      </c>
      <c r="U21" s="94">
        <v>0</v>
      </c>
      <c r="V21" s="94">
        <v>0</v>
      </c>
      <c r="W21" s="103" t="s">
        <v>67</v>
      </c>
      <c r="X21" s="96" t="s">
        <v>67</v>
      </c>
      <c r="Y21" s="59"/>
      <c r="Z21" s="59"/>
      <c r="AA21" s="59"/>
      <c r="AB21" s="59"/>
      <c r="AC21" s="59"/>
    </row>
    <row r="22" spans="1:29" x14ac:dyDescent="0.25">
      <c r="A22" s="63">
        <v>14</v>
      </c>
      <c r="B22" s="86">
        <v>0</v>
      </c>
      <c r="C22" s="87">
        <v>0</v>
      </c>
      <c r="D22" s="88">
        <v>0</v>
      </c>
      <c r="E22" s="88">
        <v>0</v>
      </c>
      <c r="F22" s="127" t="s">
        <v>67</v>
      </c>
      <c r="G22" s="89">
        <v>0</v>
      </c>
      <c r="H22" s="90">
        <v>0</v>
      </c>
      <c r="I22" s="91">
        <v>0</v>
      </c>
      <c r="J22" s="91">
        <v>0</v>
      </c>
      <c r="K22" s="91">
        <v>0</v>
      </c>
      <c r="L22" s="91">
        <v>0</v>
      </c>
      <c r="M22" s="91">
        <v>0</v>
      </c>
      <c r="N22" s="93">
        <v>0</v>
      </c>
      <c r="O22" s="94">
        <v>0</v>
      </c>
      <c r="P22" s="94">
        <v>0</v>
      </c>
      <c r="Q22" s="94">
        <v>0</v>
      </c>
      <c r="R22" s="94">
        <v>0</v>
      </c>
      <c r="S22" s="94">
        <v>0</v>
      </c>
      <c r="T22" s="94">
        <v>0</v>
      </c>
      <c r="U22" s="94">
        <v>0</v>
      </c>
      <c r="V22" s="94">
        <v>0</v>
      </c>
      <c r="W22" s="103" t="s">
        <v>67</v>
      </c>
      <c r="X22" s="96" t="s">
        <v>67</v>
      </c>
      <c r="Y22" s="59"/>
      <c r="Z22" s="59"/>
      <c r="AA22" s="59"/>
      <c r="AB22" s="59"/>
      <c r="AC22" s="59"/>
    </row>
    <row r="23" spans="1:29" x14ac:dyDescent="0.25">
      <c r="A23" s="63">
        <v>15</v>
      </c>
      <c r="B23" s="86">
        <v>0</v>
      </c>
      <c r="C23" s="87">
        <v>0</v>
      </c>
      <c r="D23" s="88">
        <v>0</v>
      </c>
      <c r="E23" s="88">
        <v>0</v>
      </c>
      <c r="F23" s="127" t="s">
        <v>67</v>
      </c>
      <c r="G23" s="89">
        <v>0</v>
      </c>
      <c r="H23" s="90">
        <v>0</v>
      </c>
      <c r="I23" s="91">
        <v>0</v>
      </c>
      <c r="J23" s="91">
        <v>0</v>
      </c>
      <c r="K23" s="91">
        <v>0</v>
      </c>
      <c r="L23" s="91">
        <v>0</v>
      </c>
      <c r="M23" s="91">
        <v>0</v>
      </c>
      <c r="N23" s="93">
        <v>0</v>
      </c>
      <c r="O23" s="94">
        <v>0</v>
      </c>
      <c r="P23" s="94">
        <v>0</v>
      </c>
      <c r="Q23" s="94">
        <v>0</v>
      </c>
      <c r="R23" s="94">
        <v>0</v>
      </c>
      <c r="S23" s="94">
        <v>0</v>
      </c>
      <c r="T23" s="94">
        <v>0</v>
      </c>
      <c r="U23" s="94">
        <v>0</v>
      </c>
      <c r="V23" s="94">
        <v>0</v>
      </c>
      <c r="W23" s="103" t="s">
        <v>67</v>
      </c>
      <c r="X23" s="96" t="s">
        <v>67</v>
      </c>
      <c r="Y23" s="59"/>
      <c r="Z23" s="59"/>
      <c r="AA23" s="59"/>
      <c r="AB23" s="59"/>
      <c r="AC23" s="59"/>
    </row>
    <row r="24" spans="1:29" x14ac:dyDescent="0.25">
      <c r="A24" s="63">
        <v>16</v>
      </c>
      <c r="B24" s="86">
        <v>0</v>
      </c>
      <c r="C24" s="87">
        <v>0</v>
      </c>
      <c r="D24" s="88">
        <v>0</v>
      </c>
      <c r="E24" s="88">
        <v>0</v>
      </c>
      <c r="F24" s="127" t="s">
        <v>67</v>
      </c>
      <c r="G24" s="89">
        <v>0</v>
      </c>
      <c r="H24" s="90">
        <v>0</v>
      </c>
      <c r="I24" s="91">
        <v>0</v>
      </c>
      <c r="J24" s="91">
        <v>0</v>
      </c>
      <c r="K24" s="91">
        <v>0</v>
      </c>
      <c r="L24" s="91">
        <v>0</v>
      </c>
      <c r="M24" s="91">
        <v>0</v>
      </c>
      <c r="N24" s="93">
        <v>0</v>
      </c>
      <c r="O24" s="94">
        <v>0</v>
      </c>
      <c r="P24" s="94">
        <v>0</v>
      </c>
      <c r="Q24" s="94">
        <v>0</v>
      </c>
      <c r="R24" s="94">
        <v>0</v>
      </c>
      <c r="S24" s="94">
        <v>0</v>
      </c>
      <c r="T24" s="94">
        <v>0</v>
      </c>
      <c r="U24" s="94">
        <v>0</v>
      </c>
      <c r="V24" s="94">
        <v>0</v>
      </c>
      <c r="W24" s="103" t="s">
        <v>67</v>
      </c>
      <c r="X24" s="96" t="s">
        <v>67</v>
      </c>
      <c r="Y24" s="59"/>
      <c r="Z24" s="59"/>
      <c r="AA24" s="59"/>
      <c r="AB24" s="59"/>
      <c r="AC24" s="59"/>
    </row>
    <row r="25" spans="1:29" x14ac:dyDescent="0.25">
      <c r="A25" s="63">
        <v>17</v>
      </c>
      <c r="B25" s="86">
        <v>0</v>
      </c>
      <c r="C25" s="87">
        <v>0</v>
      </c>
      <c r="D25" s="88">
        <v>0</v>
      </c>
      <c r="E25" s="88">
        <v>0</v>
      </c>
      <c r="F25" s="127" t="s">
        <v>67</v>
      </c>
      <c r="G25" s="89">
        <v>0</v>
      </c>
      <c r="H25" s="90">
        <v>0</v>
      </c>
      <c r="I25" s="91">
        <v>0</v>
      </c>
      <c r="J25" s="91">
        <v>0</v>
      </c>
      <c r="K25" s="91">
        <v>0</v>
      </c>
      <c r="L25" s="91">
        <v>0</v>
      </c>
      <c r="M25" s="91">
        <v>0</v>
      </c>
      <c r="N25" s="93">
        <v>0</v>
      </c>
      <c r="O25" s="94">
        <v>0</v>
      </c>
      <c r="P25" s="94">
        <v>0</v>
      </c>
      <c r="Q25" s="94">
        <v>0</v>
      </c>
      <c r="R25" s="94">
        <v>0</v>
      </c>
      <c r="S25" s="94">
        <v>0</v>
      </c>
      <c r="T25" s="94">
        <v>0</v>
      </c>
      <c r="U25" s="94">
        <v>0</v>
      </c>
      <c r="V25" s="94">
        <v>0</v>
      </c>
      <c r="W25" s="103" t="s">
        <v>67</v>
      </c>
      <c r="X25" s="96" t="s">
        <v>67</v>
      </c>
      <c r="Y25" s="59"/>
      <c r="Z25" s="59"/>
      <c r="AA25" s="59"/>
      <c r="AB25" s="59"/>
      <c r="AC25" s="59"/>
    </row>
    <row r="26" spans="1:29" x14ac:dyDescent="0.25">
      <c r="A26" s="63">
        <v>18</v>
      </c>
      <c r="B26" s="86">
        <v>0</v>
      </c>
      <c r="C26" s="87">
        <v>0</v>
      </c>
      <c r="D26" s="88">
        <v>0</v>
      </c>
      <c r="E26" s="88">
        <v>0</v>
      </c>
      <c r="F26" s="127" t="s">
        <v>67</v>
      </c>
      <c r="G26" s="89">
        <v>0</v>
      </c>
      <c r="H26" s="90">
        <v>0</v>
      </c>
      <c r="I26" s="91">
        <v>0</v>
      </c>
      <c r="J26" s="91">
        <v>0</v>
      </c>
      <c r="K26" s="91">
        <v>0</v>
      </c>
      <c r="L26" s="91">
        <v>0</v>
      </c>
      <c r="M26" s="91">
        <v>0</v>
      </c>
      <c r="N26" s="93">
        <v>0</v>
      </c>
      <c r="O26" s="94">
        <v>0</v>
      </c>
      <c r="P26" s="94">
        <v>0</v>
      </c>
      <c r="Q26" s="94">
        <v>0</v>
      </c>
      <c r="R26" s="94">
        <v>0</v>
      </c>
      <c r="S26" s="94">
        <v>0</v>
      </c>
      <c r="T26" s="94">
        <v>0</v>
      </c>
      <c r="U26" s="94">
        <v>0</v>
      </c>
      <c r="V26" s="94">
        <v>0</v>
      </c>
      <c r="W26" s="103" t="s">
        <v>67</v>
      </c>
      <c r="X26" s="96" t="s">
        <v>67</v>
      </c>
      <c r="Y26" s="59"/>
      <c r="Z26" s="59"/>
      <c r="AA26" s="59"/>
      <c r="AB26" s="59"/>
      <c r="AC26" s="59"/>
    </row>
    <row r="27" spans="1:29" x14ac:dyDescent="0.25">
      <c r="A27" s="63">
        <v>19</v>
      </c>
      <c r="B27" s="86">
        <v>0</v>
      </c>
      <c r="C27" s="87">
        <v>0</v>
      </c>
      <c r="D27" s="88">
        <v>0</v>
      </c>
      <c r="E27" s="88">
        <v>0</v>
      </c>
      <c r="F27" s="127" t="s">
        <v>67</v>
      </c>
      <c r="G27" s="89">
        <v>0</v>
      </c>
      <c r="H27" s="90">
        <v>0</v>
      </c>
      <c r="I27" s="91">
        <v>0</v>
      </c>
      <c r="J27" s="91">
        <v>0</v>
      </c>
      <c r="K27" s="91">
        <v>0</v>
      </c>
      <c r="L27" s="91">
        <v>0</v>
      </c>
      <c r="M27" s="91">
        <v>0</v>
      </c>
      <c r="N27" s="93">
        <v>0</v>
      </c>
      <c r="O27" s="94">
        <v>0</v>
      </c>
      <c r="P27" s="94">
        <v>0</v>
      </c>
      <c r="Q27" s="94">
        <v>0</v>
      </c>
      <c r="R27" s="94">
        <v>0</v>
      </c>
      <c r="S27" s="94">
        <v>0</v>
      </c>
      <c r="T27" s="94">
        <v>0</v>
      </c>
      <c r="U27" s="94">
        <v>0</v>
      </c>
      <c r="V27" s="94">
        <v>0</v>
      </c>
      <c r="W27" s="103" t="s">
        <v>67</v>
      </c>
      <c r="X27" s="96" t="s">
        <v>67</v>
      </c>
      <c r="Y27" s="59"/>
      <c r="Z27" s="59"/>
      <c r="AA27" s="59"/>
      <c r="AB27" s="59"/>
      <c r="AC27" s="59"/>
    </row>
    <row r="28" spans="1:29" x14ac:dyDescent="0.25">
      <c r="A28" s="63">
        <v>20</v>
      </c>
      <c r="B28" s="86">
        <v>0</v>
      </c>
      <c r="C28" s="87">
        <v>0</v>
      </c>
      <c r="D28" s="88">
        <v>0</v>
      </c>
      <c r="E28" s="88">
        <v>0</v>
      </c>
      <c r="F28" s="127" t="s">
        <v>67</v>
      </c>
      <c r="G28" s="89">
        <v>0</v>
      </c>
      <c r="H28" s="90">
        <v>0</v>
      </c>
      <c r="I28" s="91">
        <v>0</v>
      </c>
      <c r="J28" s="91">
        <v>0</v>
      </c>
      <c r="K28" s="91">
        <v>0</v>
      </c>
      <c r="L28" s="91">
        <v>0</v>
      </c>
      <c r="M28" s="91">
        <v>0</v>
      </c>
      <c r="N28" s="93">
        <v>0</v>
      </c>
      <c r="O28" s="94">
        <v>0</v>
      </c>
      <c r="P28" s="94">
        <v>0</v>
      </c>
      <c r="Q28" s="94">
        <v>0</v>
      </c>
      <c r="R28" s="94">
        <v>0</v>
      </c>
      <c r="S28" s="94">
        <v>0</v>
      </c>
      <c r="T28" s="94">
        <v>0</v>
      </c>
      <c r="U28" s="94">
        <v>0</v>
      </c>
      <c r="V28" s="94">
        <v>0</v>
      </c>
      <c r="W28" s="103" t="s">
        <v>67</v>
      </c>
      <c r="X28" s="96" t="s">
        <v>67</v>
      </c>
      <c r="Y28" s="59"/>
      <c r="Z28" s="59"/>
      <c r="AA28" s="59"/>
      <c r="AB28" s="59"/>
      <c r="AC28" s="59"/>
    </row>
    <row r="29" spans="1:29" x14ac:dyDescent="0.25">
      <c r="A29" s="63">
        <v>21</v>
      </c>
      <c r="B29" s="86">
        <v>0</v>
      </c>
      <c r="C29" s="87">
        <v>0</v>
      </c>
      <c r="D29" s="88">
        <v>0</v>
      </c>
      <c r="E29" s="88">
        <v>0</v>
      </c>
      <c r="F29" s="127" t="s">
        <v>67</v>
      </c>
      <c r="G29" s="89">
        <v>0</v>
      </c>
      <c r="H29" s="90">
        <v>0</v>
      </c>
      <c r="I29" s="91">
        <v>0</v>
      </c>
      <c r="J29" s="91">
        <v>0</v>
      </c>
      <c r="K29" s="91">
        <v>0</v>
      </c>
      <c r="L29" s="91">
        <v>0</v>
      </c>
      <c r="M29" s="91">
        <v>0</v>
      </c>
      <c r="N29" s="93">
        <v>0</v>
      </c>
      <c r="O29" s="94">
        <v>0</v>
      </c>
      <c r="P29" s="94">
        <v>0</v>
      </c>
      <c r="Q29" s="94">
        <v>0</v>
      </c>
      <c r="R29" s="94">
        <v>0</v>
      </c>
      <c r="S29" s="94">
        <v>0</v>
      </c>
      <c r="T29" s="94">
        <v>0</v>
      </c>
      <c r="U29" s="94">
        <v>0</v>
      </c>
      <c r="V29" s="94">
        <v>0</v>
      </c>
      <c r="W29" s="103" t="s">
        <v>67</v>
      </c>
      <c r="X29" s="96" t="s">
        <v>67</v>
      </c>
      <c r="Y29" s="59"/>
      <c r="Z29" s="59"/>
      <c r="AA29" s="59"/>
      <c r="AB29" s="59"/>
      <c r="AC29" s="59"/>
    </row>
    <row r="30" spans="1:29" x14ac:dyDescent="0.25">
      <c r="A30" s="63">
        <v>22</v>
      </c>
      <c r="B30" s="86">
        <v>0</v>
      </c>
      <c r="C30" s="87">
        <v>0</v>
      </c>
      <c r="D30" s="88">
        <v>0</v>
      </c>
      <c r="E30" s="88">
        <v>0</v>
      </c>
      <c r="F30" s="127" t="s">
        <v>67</v>
      </c>
      <c r="G30" s="89">
        <v>0</v>
      </c>
      <c r="H30" s="90">
        <v>0</v>
      </c>
      <c r="I30" s="91">
        <v>0</v>
      </c>
      <c r="J30" s="91">
        <v>0</v>
      </c>
      <c r="K30" s="91">
        <v>0</v>
      </c>
      <c r="L30" s="91">
        <v>0</v>
      </c>
      <c r="M30" s="91">
        <v>0</v>
      </c>
      <c r="N30" s="93">
        <v>0</v>
      </c>
      <c r="O30" s="94">
        <v>0</v>
      </c>
      <c r="P30" s="94">
        <v>0</v>
      </c>
      <c r="Q30" s="94">
        <v>0</v>
      </c>
      <c r="R30" s="94">
        <v>0</v>
      </c>
      <c r="S30" s="94">
        <v>0</v>
      </c>
      <c r="T30" s="94">
        <v>0</v>
      </c>
      <c r="U30" s="94">
        <v>0</v>
      </c>
      <c r="V30" s="94">
        <v>0</v>
      </c>
      <c r="W30" s="103" t="s">
        <v>67</v>
      </c>
      <c r="X30" s="96" t="s">
        <v>67</v>
      </c>
      <c r="Y30" s="59"/>
      <c r="Z30" s="59"/>
      <c r="AA30" s="59"/>
      <c r="AB30" s="59"/>
      <c r="AC30" s="59"/>
    </row>
    <row r="31" spans="1:29" x14ac:dyDescent="0.25">
      <c r="A31" s="63">
        <v>23</v>
      </c>
      <c r="B31" s="86">
        <v>0</v>
      </c>
      <c r="C31" s="87">
        <v>0</v>
      </c>
      <c r="D31" s="88">
        <v>0</v>
      </c>
      <c r="E31" s="88">
        <v>0</v>
      </c>
      <c r="F31" s="127" t="s">
        <v>67</v>
      </c>
      <c r="G31" s="89">
        <v>0</v>
      </c>
      <c r="H31" s="90">
        <v>0</v>
      </c>
      <c r="I31" s="91">
        <v>0</v>
      </c>
      <c r="J31" s="91">
        <v>0</v>
      </c>
      <c r="K31" s="91">
        <v>0</v>
      </c>
      <c r="L31" s="91">
        <v>0</v>
      </c>
      <c r="M31" s="91">
        <v>0</v>
      </c>
      <c r="N31" s="93">
        <v>0</v>
      </c>
      <c r="O31" s="94">
        <v>0</v>
      </c>
      <c r="P31" s="94">
        <v>0</v>
      </c>
      <c r="Q31" s="94">
        <v>0</v>
      </c>
      <c r="R31" s="94">
        <v>0</v>
      </c>
      <c r="S31" s="94">
        <v>0</v>
      </c>
      <c r="T31" s="94">
        <v>0</v>
      </c>
      <c r="U31" s="94">
        <v>0</v>
      </c>
      <c r="V31" s="94">
        <v>0</v>
      </c>
      <c r="W31" s="103" t="s">
        <v>67</v>
      </c>
      <c r="X31" s="96" t="s">
        <v>67</v>
      </c>
      <c r="Y31" s="59"/>
      <c r="Z31" s="59"/>
      <c r="AA31" s="59"/>
      <c r="AB31" s="59"/>
      <c r="AC31" s="59"/>
    </row>
    <row r="32" spans="1:29" x14ac:dyDescent="0.25">
      <c r="A32" s="63">
        <v>24</v>
      </c>
      <c r="B32" s="86">
        <v>0</v>
      </c>
      <c r="C32" s="87">
        <v>0</v>
      </c>
      <c r="D32" s="88">
        <v>0</v>
      </c>
      <c r="E32" s="88">
        <v>0</v>
      </c>
      <c r="F32" s="127" t="s">
        <v>67</v>
      </c>
      <c r="G32" s="89">
        <v>0</v>
      </c>
      <c r="H32" s="90">
        <v>0</v>
      </c>
      <c r="I32" s="91">
        <v>0</v>
      </c>
      <c r="J32" s="91">
        <v>0</v>
      </c>
      <c r="K32" s="91">
        <v>0</v>
      </c>
      <c r="L32" s="91">
        <v>0</v>
      </c>
      <c r="M32" s="91">
        <v>0</v>
      </c>
      <c r="N32" s="93">
        <v>0</v>
      </c>
      <c r="O32" s="94">
        <v>0</v>
      </c>
      <c r="P32" s="94">
        <v>0</v>
      </c>
      <c r="Q32" s="94">
        <v>0</v>
      </c>
      <c r="R32" s="94">
        <v>0</v>
      </c>
      <c r="S32" s="94">
        <v>0</v>
      </c>
      <c r="T32" s="94">
        <v>0</v>
      </c>
      <c r="U32" s="94">
        <v>0</v>
      </c>
      <c r="V32" s="94">
        <v>0</v>
      </c>
      <c r="W32" s="103" t="s">
        <v>67</v>
      </c>
      <c r="X32" s="96" t="s">
        <v>67</v>
      </c>
      <c r="Y32" s="59"/>
      <c r="Z32" s="59"/>
      <c r="AA32" s="59"/>
      <c r="AB32" s="59"/>
      <c r="AC32" s="59"/>
    </row>
    <row r="33" spans="1:29" x14ac:dyDescent="0.25">
      <c r="A33" s="63">
        <v>25</v>
      </c>
      <c r="B33" s="104">
        <v>0</v>
      </c>
      <c r="C33" s="105">
        <v>0</v>
      </c>
      <c r="D33" s="106">
        <v>0</v>
      </c>
      <c r="E33" s="106">
        <v>0</v>
      </c>
      <c r="F33" s="128" t="s">
        <v>67</v>
      </c>
      <c r="G33" s="107">
        <v>0</v>
      </c>
      <c r="H33" s="108">
        <v>0</v>
      </c>
      <c r="I33" s="109">
        <v>0</v>
      </c>
      <c r="J33" s="109">
        <v>0</v>
      </c>
      <c r="K33" s="109">
        <v>0</v>
      </c>
      <c r="L33" s="109">
        <v>0</v>
      </c>
      <c r="M33" s="109">
        <v>0</v>
      </c>
      <c r="N33" s="111">
        <v>0</v>
      </c>
      <c r="O33" s="112">
        <v>0</v>
      </c>
      <c r="P33" s="112">
        <v>0</v>
      </c>
      <c r="Q33" s="112">
        <v>0</v>
      </c>
      <c r="R33" s="112">
        <v>0</v>
      </c>
      <c r="S33" s="112">
        <v>0</v>
      </c>
      <c r="T33" s="112">
        <v>0</v>
      </c>
      <c r="U33" s="112">
        <v>0</v>
      </c>
      <c r="V33" s="112">
        <v>0</v>
      </c>
      <c r="W33" s="113" t="s">
        <v>67</v>
      </c>
      <c r="X33" s="114" t="s">
        <v>67</v>
      </c>
      <c r="Y33" s="59"/>
      <c r="Z33" s="59"/>
      <c r="AA33" s="59"/>
      <c r="AB33" s="59"/>
      <c r="AC33" s="59"/>
    </row>
    <row r="34" spans="1:29" x14ac:dyDescent="0.25">
      <c r="A34" s="59"/>
      <c r="B34" s="59"/>
      <c r="C34" s="59"/>
      <c r="D34" s="59"/>
      <c r="E34" s="59"/>
      <c r="F34" s="59"/>
      <c r="G34" s="59"/>
      <c r="H34" s="59"/>
      <c r="I34" s="59"/>
      <c r="J34" s="59"/>
      <c r="K34" s="59"/>
      <c r="L34" s="59"/>
      <c r="M34" s="59"/>
      <c r="N34" s="59"/>
      <c r="O34" s="59"/>
      <c r="P34" s="59"/>
      <c r="Q34" s="59"/>
      <c r="R34" s="59"/>
      <c r="S34" s="59"/>
      <c r="T34" s="59"/>
      <c r="U34" s="59"/>
      <c r="V34" s="59"/>
      <c r="W34" s="59"/>
      <c r="X34" s="59"/>
      <c r="Y34" s="59"/>
      <c r="Z34" s="59"/>
      <c r="AA34" s="59"/>
      <c r="AB34" s="59"/>
      <c r="AC34" s="59"/>
    </row>
    <row r="35" spans="1:29" x14ac:dyDescent="0.25">
      <c r="A35" s="59"/>
      <c r="B35" s="59"/>
      <c r="C35" s="59"/>
      <c r="D35" s="59"/>
      <c r="E35" s="59"/>
      <c r="F35" s="59"/>
      <c r="G35" s="59"/>
      <c r="H35" s="59"/>
      <c r="I35" s="59"/>
      <c r="J35" s="59"/>
      <c r="K35" s="59"/>
      <c r="L35" s="59"/>
      <c r="M35" s="59"/>
      <c r="N35" s="59"/>
      <c r="O35" s="59"/>
      <c r="P35" s="59"/>
      <c r="Q35" s="59"/>
      <c r="R35" s="59"/>
      <c r="S35" s="59"/>
      <c r="T35" s="59"/>
      <c r="U35" s="59"/>
      <c r="V35" s="59"/>
      <c r="W35" s="59"/>
      <c r="X35" s="59"/>
      <c r="Y35" s="59"/>
      <c r="Z35" s="59"/>
      <c r="AA35" s="59"/>
      <c r="AB35" s="59"/>
      <c r="AC35" s="59"/>
    </row>
    <row r="36" spans="1:29" x14ac:dyDescent="0.25">
      <c r="A36" s="59"/>
      <c r="B36" s="59"/>
      <c r="C36" s="59"/>
      <c r="D36" s="59"/>
      <c r="E36" s="59"/>
      <c r="F36" s="59"/>
      <c r="G36" s="59"/>
      <c r="H36" s="59"/>
      <c r="I36" s="59"/>
      <c r="J36" s="59"/>
      <c r="K36" s="59"/>
      <c r="L36" s="59"/>
      <c r="M36" s="59"/>
      <c r="N36" s="59"/>
      <c r="O36" s="59"/>
      <c r="P36" s="59"/>
      <c r="Q36" s="59"/>
      <c r="R36" s="59"/>
      <c r="S36" s="59"/>
      <c r="T36" s="59"/>
      <c r="U36" s="59"/>
      <c r="V36" s="59"/>
      <c r="W36" s="59"/>
      <c r="X36" s="59"/>
      <c r="Y36" s="59"/>
      <c r="Z36" s="59"/>
      <c r="AA36" s="59"/>
      <c r="AB36" s="59"/>
      <c r="AC36" s="59"/>
    </row>
    <row r="37" spans="1:29" x14ac:dyDescent="0.25">
      <c r="A37" s="59"/>
      <c r="B37" s="59"/>
      <c r="C37" s="59"/>
      <c r="D37" s="59"/>
      <c r="E37" s="59"/>
      <c r="F37" s="59"/>
      <c r="G37" s="59"/>
      <c r="H37" s="59"/>
      <c r="I37" s="59"/>
      <c r="J37" s="59"/>
      <c r="K37" s="59"/>
      <c r="L37" s="59"/>
      <c r="M37" s="59"/>
      <c r="N37" s="59"/>
      <c r="O37" s="59"/>
      <c r="P37" s="59"/>
      <c r="Q37" s="59"/>
      <c r="R37" s="59"/>
      <c r="S37" s="59"/>
      <c r="T37" s="59"/>
      <c r="U37" s="59"/>
      <c r="V37" s="59"/>
      <c r="W37" s="59"/>
      <c r="X37" s="59"/>
      <c r="Y37" s="59"/>
      <c r="Z37" s="59"/>
      <c r="AA37" s="59"/>
      <c r="AB37" s="59"/>
      <c r="AC37" s="59"/>
    </row>
    <row r="38" spans="1:29" x14ac:dyDescent="0.25">
      <c r="A38" s="59"/>
      <c r="B38" s="59"/>
      <c r="C38" s="59"/>
      <c r="D38" s="59"/>
      <c r="E38" s="59"/>
      <c r="F38" s="59"/>
      <c r="G38" s="59"/>
      <c r="H38" s="59"/>
      <c r="I38" s="59"/>
      <c r="J38" s="59"/>
      <c r="K38" s="59"/>
      <c r="L38" s="59"/>
      <c r="M38" s="59"/>
      <c r="N38" s="59"/>
      <c r="O38" s="59"/>
      <c r="P38" s="59"/>
      <c r="Q38" s="59"/>
      <c r="R38" s="59"/>
      <c r="S38" s="59"/>
      <c r="T38" s="59"/>
      <c r="U38" s="59"/>
      <c r="V38" s="59"/>
      <c r="W38" s="59"/>
      <c r="X38" s="59"/>
      <c r="Y38" s="59"/>
      <c r="Z38" s="59"/>
      <c r="AA38" s="59"/>
      <c r="AB38" s="59"/>
      <c r="AC38" s="59"/>
    </row>
    <row r="39" spans="1:29" x14ac:dyDescent="0.25">
      <c r="A39" s="59"/>
      <c r="B39" s="59"/>
      <c r="C39" s="59"/>
      <c r="D39" s="59"/>
      <c r="E39" s="59"/>
      <c r="F39" s="59"/>
      <c r="G39" s="59"/>
      <c r="H39" s="59"/>
      <c r="I39" s="59"/>
      <c r="J39" s="59"/>
      <c r="K39" s="59"/>
      <c r="L39" s="59"/>
      <c r="M39" s="59"/>
      <c r="N39" s="59"/>
      <c r="O39" s="59"/>
      <c r="P39" s="59"/>
      <c r="Q39" s="59"/>
      <c r="R39" s="59"/>
      <c r="S39" s="59"/>
      <c r="T39" s="59"/>
      <c r="U39" s="59"/>
      <c r="V39" s="59"/>
      <c r="W39" s="59"/>
      <c r="X39" s="59"/>
      <c r="Y39" s="59"/>
      <c r="Z39" s="59"/>
      <c r="AA39" s="59"/>
      <c r="AB39" s="59"/>
      <c r="AC39" s="59"/>
    </row>
    <row r="40" spans="1:29" x14ac:dyDescent="0.25">
      <c r="A40" s="59"/>
      <c r="B40" s="59"/>
      <c r="C40" s="59"/>
      <c r="D40" s="59"/>
      <c r="E40" s="59"/>
      <c r="F40" s="59"/>
      <c r="G40" s="59"/>
      <c r="H40" s="59"/>
      <c r="I40" s="59"/>
      <c r="J40" s="59"/>
      <c r="K40" s="59"/>
      <c r="L40" s="59"/>
      <c r="M40" s="59"/>
      <c r="N40" s="59"/>
      <c r="O40" s="59"/>
      <c r="P40" s="59"/>
      <c r="Q40" s="59"/>
      <c r="R40" s="59"/>
      <c r="S40" s="59"/>
      <c r="T40" s="59"/>
      <c r="U40" s="59"/>
      <c r="V40" s="59"/>
      <c r="W40" s="59"/>
      <c r="X40" s="59"/>
      <c r="Y40" s="59"/>
      <c r="Z40" s="59"/>
      <c r="AA40" s="59"/>
      <c r="AB40" s="59"/>
      <c r="AC40" s="59"/>
    </row>
    <row r="41" spans="1:29" x14ac:dyDescent="0.25">
      <c r="A41" s="59"/>
      <c r="B41" s="59"/>
      <c r="C41" s="59"/>
      <c r="D41" s="59"/>
      <c r="E41" s="59"/>
      <c r="F41" s="59"/>
      <c r="G41" s="59"/>
      <c r="H41" s="59"/>
      <c r="I41" s="59"/>
      <c r="J41" s="59"/>
      <c r="K41" s="59"/>
      <c r="L41" s="59"/>
      <c r="M41" s="59"/>
      <c r="N41" s="59"/>
      <c r="O41" s="59"/>
      <c r="P41" s="59"/>
      <c r="Q41" s="59"/>
      <c r="R41" s="59"/>
      <c r="S41" s="59"/>
      <c r="T41" s="59"/>
      <c r="U41" s="59"/>
      <c r="V41" s="59"/>
      <c r="W41" s="59"/>
      <c r="X41" s="59"/>
      <c r="Y41" s="59"/>
      <c r="Z41" s="59"/>
      <c r="AA41" s="59"/>
      <c r="AB41" s="59"/>
      <c r="AC41" s="59"/>
    </row>
    <row r="42" spans="1:29" x14ac:dyDescent="0.25">
      <c r="A42" s="59"/>
      <c r="B42" s="59"/>
      <c r="C42" s="59"/>
      <c r="D42" s="59"/>
      <c r="E42" s="59"/>
      <c r="F42" s="59"/>
      <c r="G42" s="59"/>
      <c r="H42" s="59"/>
      <c r="I42" s="59"/>
      <c r="J42" s="59"/>
      <c r="K42" s="59"/>
      <c r="L42" s="59"/>
      <c r="M42" s="59"/>
      <c r="N42" s="59"/>
      <c r="O42" s="59"/>
      <c r="P42" s="59"/>
      <c r="Q42" s="59"/>
      <c r="R42" s="59"/>
      <c r="S42" s="59"/>
      <c r="T42" s="59"/>
      <c r="U42" s="59"/>
      <c r="V42" s="59"/>
      <c r="W42" s="59"/>
      <c r="X42" s="59"/>
      <c r="Y42" s="59"/>
      <c r="Z42" s="59"/>
      <c r="AA42" s="59"/>
      <c r="AB42" s="59"/>
      <c r="AC42" s="59"/>
    </row>
    <row r="43" spans="1:29" x14ac:dyDescent="0.25">
      <c r="A43" s="59"/>
      <c r="B43" s="59"/>
      <c r="C43" s="59"/>
      <c r="D43" s="59"/>
      <c r="E43" s="59"/>
      <c r="F43" s="59"/>
      <c r="G43" s="59"/>
      <c r="H43" s="59"/>
      <c r="I43" s="59"/>
      <c r="J43" s="59"/>
      <c r="K43" s="59"/>
      <c r="L43" s="59"/>
      <c r="M43" s="59"/>
      <c r="N43" s="59"/>
      <c r="O43" s="59"/>
      <c r="P43" s="59"/>
      <c r="Q43" s="59"/>
      <c r="R43" s="59"/>
      <c r="S43" s="59"/>
      <c r="T43" s="59"/>
      <c r="U43" s="59"/>
      <c r="V43" s="59"/>
      <c r="W43" s="59"/>
      <c r="X43" s="59"/>
      <c r="Y43" s="59"/>
      <c r="Z43" s="59"/>
      <c r="AA43" s="59"/>
      <c r="AB43" s="59"/>
      <c r="AC43" s="59"/>
    </row>
    <row r="44" spans="1:29" x14ac:dyDescent="0.25">
      <c r="A44" s="59"/>
      <c r="B44" s="59"/>
      <c r="C44" s="59"/>
      <c r="D44" s="59"/>
      <c r="E44" s="59"/>
      <c r="F44" s="59"/>
      <c r="G44" s="59"/>
      <c r="H44" s="59"/>
      <c r="I44" s="59"/>
      <c r="J44" s="59"/>
      <c r="K44" s="59"/>
      <c r="L44" s="59"/>
      <c r="M44" s="59"/>
      <c r="N44" s="59"/>
      <c r="O44" s="59"/>
      <c r="P44" s="59"/>
      <c r="Q44" s="59"/>
      <c r="R44" s="59"/>
      <c r="S44" s="59"/>
      <c r="T44" s="59"/>
      <c r="U44" s="59"/>
      <c r="V44" s="59"/>
      <c r="W44" s="59"/>
      <c r="X44" s="59"/>
      <c r="Y44" s="59"/>
      <c r="Z44" s="59"/>
      <c r="AA44" s="59"/>
      <c r="AB44" s="59"/>
      <c r="AC44" s="59"/>
    </row>
    <row r="45" spans="1:29" x14ac:dyDescent="0.25">
      <c r="A45" s="59"/>
      <c r="B45" s="59"/>
      <c r="C45" s="59"/>
      <c r="D45" s="59"/>
      <c r="E45" s="59"/>
      <c r="F45" s="59"/>
      <c r="G45" s="59"/>
      <c r="H45" s="59"/>
      <c r="I45" s="59"/>
      <c r="J45" s="59"/>
      <c r="K45" s="59"/>
      <c r="L45" s="59"/>
      <c r="M45" s="59"/>
      <c r="N45" s="59"/>
      <c r="O45" s="59"/>
      <c r="P45" s="59"/>
      <c r="Q45" s="59"/>
      <c r="R45" s="59"/>
      <c r="S45" s="59"/>
      <c r="T45" s="59"/>
      <c r="U45" s="59"/>
      <c r="V45" s="59"/>
      <c r="W45" s="59"/>
      <c r="X45" s="59"/>
      <c r="Y45" s="59"/>
      <c r="Z45" s="59"/>
      <c r="AA45" s="59"/>
      <c r="AB45" s="59"/>
      <c r="AC45" s="59"/>
    </row>
    <row r="46" spans="1:29" x14ac:dyDescent="0.25">
      <c r="A46" s="59"/>
      <c r="B46" s="59"/>
      <c r="C46" s="59"/>
      <c r="D46" s="59"/>
      <c r="E46" s="59"/>
      <c r="F46" s="59"/>
      <c r="G46" s="59"/>
      <c r="H46" s="59"/>
      <c r="I46" s="59"/>
      <c r="J46" s="59"/>
      <c r="K46" s="59"/>
      <c r="L46" s="59"/>
      <c r="M46" s="59"/>
      <c r="N46" s="59"/>
      <c r="O46" s="59"/>
      <c r="P46" s="59"/>
      <c r="Q46" s="59"/>
      <c r="R46" s="59"/>
      <c r="S46" s="59"/>
      <c r="T46" s="59"/>
      <c r="U46" s="59"/>
      <c r="V46" s="59"/>
      <c r="W46" s="59"/>
      <c r="X46" s="59"/>
      <c r="Y46" s="59"/>
      <c r="Z46" s="59"/>
      <c r="AA46" s="59"/>
      <c r="AB46" s="59"/>
      <c r="AC46" s="59"/>
    </row>
    <row r="47" spans="1:29" x14ac:dyDescent="0.25">
      <c r="A47" s="59"/>
      <c r="B47" s="59"/>
      <c r="C47" s="59"/>
      <c r="D47" s="59"/>
      <c r="E47" s="59"/>
      <c r="F47" s="59"/>
      <c r="G47" s="59"/>
      <c r="H47" s="59"/>
      <c r="I47" s="59"/>
      <c r="J47" s="59"/>
      <c r="K47" s="59"/>
      <c r="L47" s="59"/>
      <c r="M47" s="59"/>
      <c r="N47" s="59"/>
      <c r="O47" s="59"/>
      <c r="P47" s="59"/>
      <c r="Q47" s="59"/>
      <c r="R47" s="59"/>
      <c r="S47" s="59"/>
      <c r="T47" s="59"/>
      <c r="U47" s="59"/>
      <c r="V47" s="59"/>
      <c r="W47" s="59"/>
      <c r="X47" s="59"/>
      <c r="Y47" s="59"/>
      <c r="Z47" s="59"/>
      <c r="AA47" s="59"/>
      <c r="AB47" s="59"/>
      <c r="AC47" s="59"/>
    </row>
    <row r="48" spans="1:29" x14ac:dyDescent="0.25">
      <c r="A48" s="59"/>
      <c r="B48" s="59"/>
      <c r="C48" s="59"/>
      <c r="D48" s="59"/>
      <c r="E48" s="59"/>
      <c r="F48" s="59"/>
      <c r="G48" s="59"/>
      <c r="H48" s="59"/>
      <c r="I48" s="59"/>
      <c r="J48" s="59"/>
      <c r="K48" s="59"/>
      <c r="L48" s="59"/>
      <c r="M48" s="59"/>
      <c r="N48" s="59"/>
      <c r="O48" s="59"/>
      <c r="P48" s="59"/>
      <c r="Q48" s="59"/>
      <c r="R48" s="59"/>
      <c r="S48" s="59"/>
      <c r="T48" s="59"/>
      <c r="U48" s="59"/>
      <c r="V48" s="59"/>
      <c r="W48" s="59"/>
      <c r="X48" s="59"/>
      <c r="Y48" s="59"/>
      <c r="Z48" s="59"/>
      <c r="AA48" s="59"/>
      <c r="AB48" s="59"/>
      <c r="AC48" s="59"/>
    </row>
    <row r="49" spans="1:29" x14ac:dyDescent="0.25">
      <c r="A49" s="59"/>
      <c r="B49" s="59"/>
      <c r="C49" s="59"/>
      <c r="D49" s="59"/>
      <c r="E49" s="59"/>
      <c r="F49" s="59"/>
      <c r="G49" s="59"/>
      <c r="H49" s="59"/>
      <c r="I49" s="59"/>
      <c r="J49" s="59"/>
      <c r="K49" s="59"/>
      <c r="L49" s="59"/>
      <c r="M49" s="59"/>
      <c r="N49" s="59"/>
      <c r="O49" s="59"/>
      <c r="P49" s="59"/>
      <c r="Q49" s="59"/>
      <c r="R49" s="59"/>
      <c r="S49" s="59"/>
      <c r="T49" s="59"/>
      <c r="U49" s="59"/>
      <c r="V49" s="59"/>
      <c r="W49" s="59"/>
      <c r="X49" s="59"/>
      <c r="Y49" s="59"/>
      <c r="Z49" s="59"/>
      <c r="AA49" s="59"/>
      <c r="AB49" s="59"/>
      <c r="AC49" s="59"/>
    </row>
    <row r="50" spans="1:29" x14ac:dyDescent="0.25">
      <c r="A50" s="59"/>
      <c r="B50" s="59"/>
      <c r="C50" s="59"/>
      <c r="D50" s="59"/>
      <c r="E50" s="59"/>
      <c r="F50" s="59"/>
      <c r="G50" s="59"/>
      <c r="H50" s="59"/>
      <c r="I50" s="59"/>
      <c r="J50" s="59"/>
      <c r="K50" s="59"/>
      <c r="L50" s="59"/>
      <c r="M50" s="59"/>
      <c r="N50" s="59"/>
      <c r="O50" s="59"/>
      <c r="P50" s="59"/>
      <c r="Q50" s="59"/>
      <c r="R50" s="59"/>
      <c r="S50" s="59"/>
      <c r="T50" s="59"/>
      <c r="U50" s="59"/>
      <c r="V50" s="59"/>
      <c r="W50" s="59"/>
      <c r="X50" s="59"/>
      <c r="Y50" s="59"/>
      <c r="Z50" s="59"/>
      <c r="AA50" s="59"/>
      <c r="AB50" s="59"/>
      <c r="AC50" s="59"/>
    </row>
    <row r="51" spans="1:29" x14ac:dyDescent="0.25">
      <c r="A51" s="59"/>
      <c r="B51" s="59"/>
      <c r="C51" s="59"/>
      <c r="D51" s="59"/>
      <c r="E51" s="59"/>
      <c r="F51" s="59"/>
      <c r="G51" s="59"/>
      <c r="H51" s="59"/>
      <c r="I51" s="59"/>
      <c r="J51" s="59"/>
      <c r="K51" s="59"/>
      <c r="L51" s="59"/>
      <c r="M51" s="59"/>
      <c r="N51" s="59"/>
      <c r="O51" s="59"/>
      <c r="P51" s="59"/>
      <c r="Q51" s="59"/>
      <c r="R51" s="59"/>
      <c r="S51" s="59"/>
      <c r="T51" s="59"/>
      <c r="U51" s="59"/>
      <c r="V51" s="59"/>
      <c r="W51" s="59"/>
      <c r="X51" s="59"/>
      <c r="Y51" s="59"/>
      <c r="Z51" s="59"/>
      <c r="AA51" s="59"/>
      <c r="AB51" s="59"/>
      <c r="AC51" s="59"/>
    </row>
    <row r="52" spans="1:29" x14ac:dyDescent="0.25">
      <c r="A52" s="59"/>
      <c r="B52" s="59"/>
      <c r="C52" s="59"/>
      <c r="D52" s="59"/>
      <c r="E52" s="59"/>
      <c r="F52" s="59"/>
      <c r="G52" s="59"/>
      <c r="H52" s="59"/>
      <c r="I52" s="59"/>
      <c r="J52" s="59"/>
      <c r="K52" s="59"/>
      <c r="L52" s="59"/>
      <c r="M52" s="59"/>
      <c r="N52" s="59"/>
      <c r="O52" s="59"/>
      <c r="P52" s="59"/>
      <c r="Q52" s="59"/>
      <c r="R52" s="59"/>
      <c r="S52" s="59"/>
      <c r="T52" s="59"/>
      <c r="U52" s="59"/>
      <c r="V52" s="59"/>
      <c r="W52" s="59"/>
      <c r="X52" s="59"/>
      <c r="Y52" s="59"/>
      <c r="Z52" s="59"/>
      <c r="AA52" s="59"/>
      <c r="AB52" s="59"/>
      <c r="AC52" s="59"/>
    </row>
    <row r="53" spans="1:29" x14ac:dyDescent="0.25">
      <c r="A53" s="59"/>
      <c r="B53" s="59"/>
      <c r="C53" s="59"/>
      <c r="D53" s="59"/>
      <c r="E53" s="59"/>
      <c r="F53" s="59"/>
      <c r="G53" s="59"/>
      <c r="H53" s="59"/>
      <c r="I53" s="59"/>
      <c r="J53" s="59"/>
      <c r="K53" s="59"/>
      <c r="L53" s="59"/>
      <c r="M53" s="59"/>
      <c r="N53" s="59"/>
      <c r="O53" s="59"/>
      <c r="P53" s="59"/>
      <c r="Q53" s="59"/>
      <c r="R53" s="59"/>
      <c r="S53" s="59"/>
      <c r="T53" s="59"/>
      <c r="U53" s="59"/>
      <c r="V53" s="59"/>
      <c r="W53" s="59"/>
      <c r="X53" s="59"/>
      <c r="Y53" s="59"/>
      <c r="Z53" s="59"/>
      <c r="AA53" s="59"/>
      <c r="AB53" s="59"/>
      <c r="AC53" s="59"/>
    </row>
    <row r="54" spans="1:29" x14ac:dyDescent="0.25">
      <c r="A54" s="59"/>
      <c r="B54" s="59"/>
      <c r="C54" s="59"/>
      <c r="D54" s="59"/>
      <c r="E54" s="59"/>
      <c r="F54" s="59"/>
      <c r="G54" s="59"/>
      <c r="H54" s="59"/>
      <c r="I54" s="59"/>
      <c r="J54" s="59"/>
      <c r="K54" s="59"/>
      <c r="L54" s="59"/>
      <c r="M54" s="59"/>
      <c r="N54" s="59"/>
      <c r="O54" s="59"/>
      <c r="P54" s="59"/>
      <c r="Q54" s="59"/>
      <c r="R54" s="59"/>
      <c r="S54" s="59"/>
      <c r="T54" s="59"/>
      <c r="U54" s="59"/>
      <c r="V54" s="59"/>
      <c r="W54" s="59"/>
      <c r="X54" s="59"/>
      <c r="Y54" s="59"/>
      <c r="Z54" s="59"/>
      <c r="AA54" s="59"/>
      <c r="AB54" s="59"/>
      <c r="AC54" s="59"/>
    </row>
    <row r="55" spans="1:29" x14ac:dyDescent="0.25">
      <c r="A55" s="59"/>
      <c r="B55" s="59"/>
      <c r="C55" s="59"/>
      <c r="D55" s="59"/>
      <c r="E55" s="59"/>
      <c r="F55" s="59"/>
      <c r="G55" s="59"/>
      <c r="H55" s="59"/>
      <c r="I55" s="59"/>
      <c r="J55" s="59"/>
      <c r="K55" s="59"/>
      <c r="L55" s="59"/>
      <c r="M55" s="59"/>
      <c r="N55" s="59"/>
      <c r="O55" s="59"/>
      <c r="P55" s="59"/>
      <c r="Q55" s="59"/>
      <c r="R55" s="59"/>
      <c r="S55" s="59"/>
      <c r="T55" s="59"/>
      <c r="U55" s="59"/>
      <c r="V55" s="59"/>
      <c r="W55" s="59"/>
      <c r="X55" s="59"/>
      <c r="Y55" s="59"/>
      <c r="Z55" s="59"/>
      <c r="AA55" s="59"/>
      <c r="AB55" s="59"/>
      <c r="AC55" s="59"/>
    </row>
    <row r="56" spans="1:29" x14ac:dyDescent="0.25">
      <c r="A56" s="59"/>
      <c r="B56" s="59"/>
      <c r="C56" s="59"/>
      <c r="D56" s="59"/>
      <c r="E56" s="59"/>
      <c r="F56" s="59"/>
      <c r="G56" s="59"/>
      <c r="H56" s="59"/>
      <c r="I56" s="59"/>
      <c r="J56" s="59"/>
      <c r="K56" s="59"/>
      <c r="L56" s="59"/>
      <c r="M56" s="59"/>
      <c r="N56" s="59"/>
      <c r="O56" s="59"/>
      <c r="P56" s="59"/>
      <c r="Q56" s="59"/>
      <c r="R56" s="59"/>
      <c r="S56" s="59"/>
      <c r="T56" s="59"/>
      <c r="U56" s="59"/>
      <c r="V56" s="59"/>
      <c r="W56" s="59"/>
      <c r="X56" s="59"/>
      <c r="Y56" s="59"/>
      <c r="Z56" s="59"/>
      <c r="AA56" s="59"/>
      <c r="AB56" s="59"/>
      <c r="AC56" s="59"/>
    </row>
    <row r="57" spans="1:29" x14ac:dyDescent="0.25">
      <c r="A57" s="59"/>
      <c r="B57" s="59"/>
      <c r="C57" s="59"/>
      <c r="D57" s="59"/>
      <c r="E57" s="59"/>
      <c r="F57" s="59"/>
      <c r="G57" s="59"/>
      <c r="H57" s="59"/>
      <c r="I57" s="59"/>
      <c r="J57" s="59"/>
      <c r="K57" s="59"/>
      <c r="L57" s="59"/>
      <c r="M57" s="59"/>
      <c r="N57" s="59"/>
      <c r="O57" s="59"/>
      <c r="P57" s="59"/>
      <c r="Q57" s="59"/>
      <c r="R57" s="59"/>
      <c r="S57" s="59"/>
      <c r="T57" s="59"/>
      <c r="U57" s="59"/>
      <c r="V57" s="59"/>
      <c r="W57" s="59"/>
      <c r="X57" s="59"/>
      <c r="Y57" s="59"/>
      <c r="Z57" s="59"/>
      <c r="AA57" s="59"/>
      <c r="AB57" s="59"/>
      <c r="AC57" s="59"/>
    </row>
    <row r="58" spans="1:29" x14ac:dyDescent="0.25">
      <c r="A58" s="59"/>
      <c r="B58" s="59"/>
      <c r="C58" s="59"/>
      <c r="D58" s="59"/>
      <c r="E58" s="59"/>
      <c r="F58" s="59"/>
      <c r="G58" s="59"/>
      <c r="H58" s="59"/>
      <c r="I58" s="59"/>
      <c r="J58" s="59"/>
      <c r="K58" s="59"/>
      <c r="L58" s="59"/>
      <c r="M58" s="59"/>
      <c r="N58" s="59"/>
      <c r="O58" s="59"/>
      <c r="P58" s="59"/>
      <c r="Q58" s="59"/>
      <c r="R58" s="59"/>
      <c r="S58" s="59"/>
      <c r="T58" s="59"/>
      <c r="U58" s="59"/>
      <c r="V58" s="59"/>
      <c r="W58" s="59"/>
      <c r="X58" s="59"/>
      <c r="Y58" s="59"/>
      <c r="Z58" s="59"/>
      <c r="AA58" s="59"/>
      <c r="AB58" s="59"/>
      <c r="AC58" s="59"/>
    </row>
    <row r="59" spans="1:29" x14ac:dyDescent="0.25">
      <c r="A59" s="59"/>
      <c r="B59" s="59"/>
      <c r="C59" s="59"/>
      <c r="D59" s="59"/>
      <c r="E59" s="59"/>
      <c r="F59" s="59"/>
      <c r="G59" s="59"/>
      <c r="H59" s="59"/>
      <c r="I59" s="59"/>
      <c r="J59" s="59"/>
      <c r="K59" s="59"/>
      <c r="L59" s="59"/>
      <c r="M59" s="59"/>
      <c r="N59" s="59"/>
      <c r="O59" s="59"/>
      <c r="P59" s="59"/>
      <c r="Q59" s="59"/>
      <c r="R59" s="59"/>
      <c r="S59" s="59"/>
      <c r="T59" s="59"/>
      <c r="U59" s="59"/>
      <c r="V59" s="59"/>
      <c r="W59" s="59"/>
      <c r="X59" s="59"/>
      <c r="Y59" s="59"/>
      <c r="Z59" s="59"/>
      <c r="AA59" s="59"/>
      <c r="AB59" s="59"/>
      <c r="AC59" s="59"/>
    </row>
    <row r="60" spans="1:29" x14ac:dyDescent="0.25">
      <c r="A60" s="59"/>
      <c r="B60" s="59"/>
      <c r="C60" s="59"/>
      <c r="D60" s="59"/>
      <c r="E60" s="59"/>
      <c r="F60" s="59"/>
      <c r="G60" s="59"/>
      <c r="H60" s="59"/>
      <c r="I60" s="59"/>
      <c r="J60" s="59"/>
      <c r="K60" s="59"/>
      <c r="L60" s="59"/>
      <c r="M60" s="59"/>
      <c r="N60" s="59"/>
      <c r="O60" s="59"/>
      <c r="P60" s="59"/>
      <c r="Q60" s="59"/>
      <c r="R60" s="59"/>
      <c r="S60" s="59"/>
      <c r="T60" s="59"/>
      <c r="U60" s="59"/>
      <c r="V60" s="59"/>
      <c r="W60" s="59"/>
      <c r="X60" s="59"/>
      <c r="Y60" s="59"/>
      <c r="Z60" s="59"/>
      <c r="AA60" s="59"/>
      <c r="AB60" s="59"/>
      <c r="AC60" s="59"/>
    </row>
    <row r="61" spans="1:29" x14ac:dyDescent="0.25">
      <c r="A61" s="59"/>
      <c r="B61" s="59"/>
      <c r="C61" s="59"/>
      <c r="D61" s="59"/>
      <c r="E61" s="59"/>
      <c r="F61" s="59"/>
      <c r="G61" s="59"/>
      <c r="H61" s="59"/>
      <c r="I61" s="59"/>
      <c r="J61" s="59"/>
      <c r="K61" s="59"/>
      <c r="L61" s="59"/>
      <c r="M61" s="59"/>
      <c r="N61" s="59"/>
      <c r="O61" s="59"/>
      <c r="P61" s="59"/>
      <c r="Q61" s="59"/>
      <c r="R61" s="59"/>
      <c r="S61" s="59"/>
      <c r="T61" s="59"/>
      <c r="U61" s="59"/>
      <c r="V61" s="59"/>
      <c r="W61" s="59"/>
      <c r="X61" s="59"/>
      <c r="Y61" s="59"/>
      <c r="Z61" s="59"/>
      <c r="AA61" s="59"/>
      <c r="AB61" s="59"/>
      <c r="AC61" s="59"/>
    </row>
    <row r="62" spans="1:29" x14ac:dyDescent="0.25">
      <c r="A62" s="59"/>
      <c r="B62" s="59"/>
      <c r="C62" s="59"/>
      <c r="D62" s="59"/>
      <c r="E62" s="59"/>
      <c r="F62" s="59"/>
      <c r="G62" s="59"/>
      <c r="H62" s="59"/>
      <c r="I62" s="59"/>
      <c r="J62" s="59"/>
      <c r="K62" s="59"/>
      <c r="L62" s="59"/>
      <c r="M62" s="59"/>
      <c r="N62" s="59"/>
      <c r="O62" s="59"/>
      <c r="P62" s="59"/>
      <c r="Q62" s="59"/>
      <c r="R62" s="59"/>
      <c r="S62" s="59"/>
      <c r="T62" s="59"/>
      <c r="U62" s="59"/>
      <c r="V62" s="59"/>
      <c r="W62" s="59"/>
      <c r="X62" s="59"/>
      <c r="Y62" s="59"/>
      <c r="Z62" s="59"/>
      <c r="AA62" s="59"/>
      <c r="AB62" s="59"/>
      <c r="AC62" s="59"/>
    </row>
    <row r="63" spans="1:29" x14ac:dyDescent="0.25">
      <c r="A63" s="59"/>
      <c r="B63" s="59"/>
      <c r="C63" s="59"/>
      <c r="D63" s="59"/>
      <c r="E63" s="59"/>
      <c r="F63" s="59"/>
      <c r="G63" s="59"/>
      <c r="H63" s="59"/>
      <c r="I63" s="59"/>
      <c r="J63" s="59"/>
      <c r="K63" s="59"/>
      <c r="L63" s="59"/>
      <c r="M63" s="59"/>
      <c r="N63" s="59"/>
      <c r="O63" s="59"/>
      <c r="P63" s="59"/>
      <c r="Q63" s="59"/>
      <c r="R63" s="59"/>
      <c r="S63" s="59"/>
      <c r="T63" s="59"/>
      <c r="U63" s="59"/>
      <c r="V63" s="59"/>
      <c r="W63" s="59"/>
      <c r="X63" s="59"/>
      <c r="Y63" s="59"/>
      <c r="Z63" s="59"/>
      <c r="AA63" s="59"/>
      <c r="AB63" s="59"/>
      <c r="AC63" s="59"/>
    </row>
    <row r="64" spans="1:29" x14ac:dyDescent="0.25">
      <c r="A64" s="59"/>
      <c r="B64" s="59"/>
      <c r="C64" s="59"/>
      <c r="D64" s="59"/>
      <c r="E64" s="59"/>
      <c r="F64" s="59"/>
      <c r="G64" s="59"/>
      <c r="H64" s="59"/>
      <c r="I64" s="59"/>
      <c r="J64" s="59"/>
      <c r="K64" s="59"/>
      <c r="L64" s="59"/>
      <c r="M64" s="59"/>
      <c r="N64" s="59"/>
      <c r="O64" s="59"/>
      <c r="P64" s="59"/>
      <c r="Q64" s="59"/>
      <c r="R64" s="59"/>
      <c r="S64" s="59"/>
      <c r="T64" s="59"/>
      <c r="U64" s="59"/>
      <c r="V64" s="59"/>
      <c r="W64" s="59"/>
      <c r="X64" s="59"/>
      <c r="Y64" s="59"/>
      <c r="Z64" s="59"/>
      <c r="AA64" s="59"/>
      <c r="AB64" s="59"/>
      <c r="AC64" s="59"/>
    </row>
    <row r="65" spans="1:29" x14ac:dyDescent="0.25">
      <c r="A65" s="59"/>
      <c r="B65" s="59"/>
      <c r="C65" s="59"/>
      <c r="D65" s="59"/>
      <c r="E65" s="59"/>
      <c r="F65" s="59"/>
      <c r="G65" s="59"/>
      <c r="H65" s="59"/>
      <c r="I65" s="59"/>
      <c r="J65" s="59"/>
      <c r="K65" s="59"/>
      <c r="L65" s="59"/>
      <c r="M65" s="59"/>
      <c r="N65" s="59"/>
      <c r="O65" s="59"/>
      <c r="P65" s="59"/>
      <c r="Q65" s="59"/>
      <c r="R65" s="59"/>
      <c r="S65" s="59"/>
      <c r="T65" s="59"/>
      <c r="U65" s="59"/>
      <c r="V65" s="59"/>
      <c r="W65" s="59"/>
      <c r="X65" s="59"/>
      <c r="Y65" s="59"/>
      <c r="Z65" s="59"/>
      <c r="AA65" s="59"/>
      <c r="AB65" s="59"/>
      <c r="AC65" s="59"/>
    </row>
    <row r="66" spans="1:29" x14ac:dyDescent="0.25">
      <c r="A66" s="59"/>
      <c r="B66" s="59"/>
      <c r="C66" s="59"/>
      <c r="D66" s="59"/>
      <c r="E66" s="59"/>
      <c r="F66" s="59"/>
      <c r="G66" s="59"/>
      <c r="H66" s="59"/>
      <c r="I66" s="59"/>
      <c r="J66" s="59"/>
      <c r="K66" s="59"/>
      <c r="L66" s="59"/>
      <c r="M66" s="59"/>
      <c r="N66" s="59"/>
      <c r="O66" s="59"/>
      <c r="P66" s="59"/>
      <c r="Q66" s="59"/>
      <c r="R66" s="59"/>
      <c r="S66" s="59"/>
      <c r="T66" s="59"/>
      <c r="U66" s="59"/>
      <c r="V66" s="59"/>
      <c r="W66" s="59"/>
      <c r="X66" s="59"/>
      <c r="Y66" s="59"/>
      <c r="Z66" s="59"/>
      <c r="AA66" s="59"/>
      <c r="AB66" s="59"/>
      <c r="AC66" s="59"/>
    </row>
    <row r="67" spans="1:29" x14ac:dyDescent="0.25">
      <c r="A67" s="59"/>
      <c r="B67" s="59"/>
      <c r="C67" s="59"/>
      <c r="D67" s="59"/>
      <c r="E67" s="59"/>
      <c r="F67" s="59"/>
      <c r="G67" s="59"/>
      <c r="H67" s="59"/>
      <c r="I67" s="59"/>
      <c r="J67" s="59"/>
      <c r="K67" s="59"/>
      <c r="L67" s="59"/>
      <c r="M67" s="59"/>
      <c r="N67" s="59"/>
      <c r="O67" s="59"/>
      <c r="P67" s="59"/>
      <c r="Q67" s="59"/>
      <c r="R67" s="59"/>
      <c r="S67" s="59"/>
      <c r="T67" s="59"/>
      <c r="U67" s="59"/>
      <c r="V67" s="59"/>
      <c r="W67" s="59"/>
      <c r="X67" s="59"/>
      <c r="Y67" s="59"/>
      <c r="Z67" s="59"/>
      <c r="AA67" s="59"/>
      <c r="AB67" s="59"/>
      <c r="AC67" s="59"/>
    </row>
    <row r="68" spans="1:29" x14ac:dyDescent="0.25">
      <c r="A68" s="59"/>
      <c r="B68" s="59"/>
      <c r="C68" s="59"/>
      <c r="D68" s="59"/>
      <c r="E68" s="59"/>
      <c r="F68" s="59"/>
      <c r="G68" s="59"/>
      <c r="H68" s="59"/>
      <c r="I68" s="59"/>
      <c r="J68" s="59"/>
      <c r="K68" s="59"/>
      <c r="L68" s="59"/>
      <c r="M68" s="59"/>
      <c r="N68" s="59"/>
      <c r="O68" s="59"/>
      <c r="P68" s="59"/>
      <c r="Q68" s="59"/>
      <c r="R68" s="59"/>
      <c r="S68" s="59"/>
      <c r="T68" s="59"/>
      <c r="U68" s="59"/>
      <c r="V68" s="59"/>
      <c r="W68" s="59"/>
      <c r="X68" s="59"/>
      <c r="Y68" s="59"/>
      <c r="Z68" s="59"/>
      <c r="AA68" s="59"/>
      <c r="AB68" s="59"/>
      <c r="AC68" s="59"/>
    </row>
    <row r="69" spans="1:29" x14ac:dyDescent="0.25">
      <c r="A69" s="59"/>
      <c r="B69" s="59"/>
      <c r="C69" s="59"/>
      <c r="D69" s="59"/>
      <c r="E69" s="59"/>
      <c r="F69" s="59"/>
      <c r="G69" s="59"/>
      <c r="H69" s="59"/>
      <c r="I69" s="59"/>
      <c r="J69" s="59"/>
      <c r="K69" s="59"/>
      <c r="L69" s="59"/>
      <c r="M69" s="59"/>
      <c r="N69" s="59"/>
      <c r="O69" s="59"/>
      <c r="P69" s="59"/>
      <c r="Q69" s="59"/>
      <c r="R69" s="59"/>
      <c r="S69" s="59"/>
      <c r="T69" s="59"/>
      <c r="U69" s="59"/>
      <c r="V69" s="59"/>
      <c r="W69" s="59"/>
      <c r="X69" s="59"/>
      <c r="Y69" s="59"/>
      <c r="Z69" s="59"/>
      <c r="AA69" s="59"/>
      <c r="AB69" s="59"/>
      <c r="AC69" s="59"/>
    </row>
    <row r="70" spans="1:29" x14ac:dyDescent="0.25">
      <c r="A70" s="59"/>
      <c r="B70" s="59"/>
      <c r="C70" s="59"/>
      <c r="D70" s="59"/>
      <c r="E70" s="59"/>
      <c r="F70" s="59"/>
      <c r="G70" s="59"/>
      <c r="H70" s="59"/>
      <c r="I70" s="59"/>
      <c r="J70" s="59"/>
      <c r="K70" s="59"/>
      <c r="L70" s="59"/>
      <c r="M70" s="59"/>
      <c r="N70" s="59"/>
      <c r="O70" s="59"/>
      <c r="P70" s="59"/>
      <c r="Q70" s="59"/>
      <c r="R70" s="59"/>
      <c r="S70" s="59"/>
      <c r="T70" s="59"/>
      <c r="U70" s="59"/>
      <c r="V70" s="59"/>
      <c r="W70" s="59"/>
      <c r="X70" s="59"/>
      <c r="Y70" s="59"/>
      <c r="Z70" s="59"/>
      <c r="AA70" s="59"/>
      <c r="AB70" s="59"/>
      <c r="AC70" s="59"/>
    </row>
    <row r="71" spans="1:29" x14ac:dyDescent="0.25">
      <c r="A71" s="59"/>
      <c r="B71" s="59"/>
      <c r="C71" s="59"/>
      <c r="D71" s="59"/>
      <c r="E71" s="59"/>
      <c r="F71" s="59"/>
      <c r="G71" s="59"/>
      <c r="H71" s="59"/>
      <c r="I71" s="59"/>
      <c r="J71" s="59"/>
      <c r="K71" s="59"/>
      <c r="L71" s="59"/>
      <c r="M71" s="59"/>
      <c r="N71" s="59"/>
      <c r="O71" s="59"/>
      <c r="P71" s="59"/>
      <c r="Q71" s="59"/>
      <c r="R71" s="59"/>
      <c r="S71" s="59"/>
      <c r="T71" s="59"/>
      <c r="U71" s="59"/>
      <c r="V71" s="59"/>
      <c r="W71" s="59"/>
      <c r="X71" s="59"/>
      <c r="Y71" s="59"/>
      <c r="Z71" s="59"/>
      <c r="AA71" s="59"/>
      <c r="AB71" s="59"/>
      <c r="AC71" s="59"/>
    </row>
    <row r="72" spans="1:29" x14ac:dyDescent="0.25">
      <c r="A72" s="59"/>
      <c r="B72" s="59"/>
      <c r="C72" s="59"/>
      <c r="D72" s="59"/>
      <c r="E72" s="59"/>
      <c r="F72" s="59"/>
      <c r="G72" s="59"/>
      <c r="H72" s="59"/>
      <c r="I72" s="59"/>
      <c r="J72" s="59"/>
      <c r="K72" s="59"/>
      <c r="L72" s="59"/>
      <c r="M72" s="59"/>
      <c r="N72" s="59"/>
      <c r="O72" s="59"/>
      <c r="P72" s="59"/>
      <c r="Q72" s="59"/>
      <c r="R72" s="59"/>
      <c r="S72" s="59"/>
      <c r="T72" s="59"/>
      <c r="U72" s="59"/>
      <c r="V72" s="59"/>
      <c r="W72" s="59"/>
      <c r="X72" s="59"/>
      <c r="Y72" s="59"/>
      <c r="Z72" s="59"/>
      <c r="AA72" s="59"/>
      <c r="AB72" s="59"/>
      <c r="AC72" s="59"/>
    </row>
    <row r="73" spans="1:29" x14ac:dyDescent="0.25">
      <c r="A73" s="59"/>
      <c r="B73" s="59"/>
      <c r="C73" s="59"/>
      <c r="D73" s="59"/>
      <c r="E73" s="59"/>
      <c r="F73" s="59"/>
      <c r="G73" s="59"/>
      <c r="H73" s="59"/>
      <c r="I73" s="59"/>
      <c r="J73" s="59"/>
      <c r="K73" s="59"/>
      <c r="L73" s="59"/>
      <c r="M73" s="59"/>
      <c r="N73" s="59"/>
      <c r="O73" s="59"/>
      <c r="P73" s="59"/>
      <c r="Q73" s="59"/>
      <c r="R73" s="59"/>
      <c r="S73" s="59"/>
      <c r="T73" s="59"/>
      <c r="U73" s="59"/>
      <c r="V73" s="59"/>
      <c r="W73" s="59"/>
      <c r="X73" s="59"/>
      <c r="Y73" s="59"/>
      <c r="Z73" s="59"/>
      <c r="AA73" s="59"/>
      <c r="AB73" s="59"/>
      <c r="AC73" s="59"/>
    </row>
    <row r="74" spans="1:29" x14ac:dyDescent="0.25">
      <c r="A74" s="59"/>
      <c r="B74" s="59"/>
      <c r="C74" s="59"/>
      <c r="D74" s="59"/>
      <c r="E74" s="59"/>
      <c r="F74" s="59"/>
      <c r="G74" s="59"/>
      <c r="H74" s="59"/>
      <c r="I74" s="59"/>
      <c r="J74" s="59"/>
      <c r="K74" s="59"/>
      <c r="L74" s="59"/>
      <c r="M74" s="59"/>
      <c r="N74" s="59"/>
      <c r="O74" s="59"/>
      <c r="P74" s="59"/>
      <c r="Q74" s="59"/>
      <c r="R74" s="59"/>
      <c r="S74" s="59"/>
      <c r="T74" s="59"/>
      <c r="U74" s="59"/>
      <c r="V74" s="59"/>
      <c r="W74" s="59"/>
      <c r="X74" s="59"/>
      <c r="Y74" s="59"/>
      <c r="Z74" s="59"/>
      <c r="AA74" s="59"/>
      <c r="AB74" s="59"/>
      <c r="AC74" s="59"/>
    </row>
    <row r="75" spans="1:29" x14ac:dyDescent="0.25">
      <c r="A75" s="59"/>
      <c r="B75" s="59"/>
      <c r="C75" s="59"/>
      <c r="D75" s="59"/>
      <c r="E75" s="59"/>
      <c r="F75" s="59"/>
      <c r="G75" s="59"/>
      <c r="H75" s="59"/>
      <c r="I75" s="59"/>
      <c r="J75" s="59"/>
      <c r="K75" s="59"/>
      <c r="L75" s="59"/>
      <c r="M75" s="59"/>
      <c r="N75" s="59"/>
      <c r="O75" s="59"/>
      <c r="P75" s="59"/>
      <c r="Q75" s="59"/>
      <c r="R75" s="59"/>
      <c r="S75" s="59"/>
      <c r="T75" s="59"/>
      <c r="U75" s="59"/>
      <c r="V75" s="59"/>
      <c r="W75" s="59"/>
      <c r="X75" s="59"/>
      <c r="Y75" s="59"/>
      <c r="Z75" s="59"/>
      <c r="AA75" s="59"/>
      <c r="AB75" s="59"/>
      <c r="AC75" s="59"/>
    </row>
    <row r="76" spans="1:29" x14ac:dyDescent="0.25">
      <c r="A76" s="59"/>
      <c r="B76" s="59"/>
      <c r="C76" s="59"/>
      <c r="D76" s="59"/>
      <c r="E76" s="59"/>
      <c r="F76" s="59"/>
      <c r="G76" s="59"/>
      <c r="H76" s="59"/>
      <c r="I76" s="59"/>
      <c r="J76" s="59"/>
      <c r="K76" s="59"/>
      <c r="L76" s="59"/>
      <c r="M76" s="59"/>
      <c r="N76" s="59"/>
      <c r="O76" s="59"/>
      <c r="P76" s="59"/>
      <c r="Q76" s="59"/>
      <c r="R76" s="59"/>
      <c r="S76" s="59"/>
      <c r="T76" s="59"/>
      <c r="U76" s="59"/>
      <c r="V76" s="59"/>
      <c r="W76" s="59"/>
      <c r="X76" s="59"/>
      <c r="Y76" s="59"/>
      <c r="Z76" s="59"/>
      <c r="AA76" s="59"/>
      <c r="AB76" s="59"/>
      <c r="AC76" s="59"/>
    </row>
    <row r="77" spans="1:29" x14ac:dyDescent="0.25">
      <c r="A77" s="59"/>
      <c r="B77" s="59"/>
      <c r="C77" s="59"/>
      <c r="D77" s="59"/>
      <c r="E77" s="59"/>
      <c r="F77" s="59"/>
      <c r="G77" s="59"/>
      <c r="H77" s="59"/>
      <c r="I77" s="59"/>
      <c r="J77" s="59"/>
      <c r="K77" s="59"/>
      <c r="L77" s="59"/>
      <c r="M77" s="59"/>
      <c r="N77" s="59"/>
      <c r="O77" s="59"/>
      <c r="P77" s="59"/>
      <c r="Q77" s="59"/>
      <c r="R77" s="59"/>
      <c r="S77" s="59"/>
      <c r="T77" s="59"/>
      <c r="U77" s="59"/>
      <c r="V77" s="59"/>
      <c r="W77" s="59"/>
      <c r="X77" s="59"/>
      <c r="Y77" s="59"/>
      <c r="Z77" s="59"/>
      <c r="AA77" s="59"/>
      <c r="AB77" s="59"/>
      <c r="AC77" s="59"/>
    </row>
    <row r="78" spans="1:29" x14ac:dyDescent="0.25">
      <c r="A78" s="59"/>
      <c r="B78" s="59"/>
      <c r="C78" s="59"/>
      <c r="D78" s="59"/>
      <c r="E78" s="59"/>
      <c r="F78" s="59"/>
      <c r="G78" s="59"/>
      <c r="H78" s="59"/>
      <c r="I78" s="59"/>
      <c r="J78" s="59"/>
      <c r="K78" s="59"/>
      <c r="L78" s="59"/>
      <c r="M78" s="59"/>
      <c r="N78" s="59"/>
      <c r="O78" s="59"/>
      <c r="P78" s="59"/>
      <c r="Q78" s="59"/>
      <c r="R78" s="59"/>
      <c r="S78" s="59"/>
      <c r="T78" s="59"/>
      <c r="U78" s="59"/>
      <c r="V78" s="59"/>
      <c r="W78" s="59"/>
      <c r="X78" s="59"/>
      <c r="Y78" s="59"/>
      <c r="Z78" s="59"/>
      <c r="AA78" s="59"/>
      <c r="AB78" s="59"/>
      <c r="AC78" s="59"/>
    </row>
    <row r="79" spans="1:29" x14ac:dyDescent="0.25">
      <c r="A79" s="59"/>
      <c r="B79" s="59"/>
      <c r="C79" s="59"/>
      <c r="D79" s="59"/>
      <c r="E79" s="59"/>
      <c r="F79" s="59"/>
      <c r="G79" s="59"/>
      <c r="H79" s="59"/>
      <c r="I79" s="59"/>
      <c r="J79" s="59"/>
      <c r="K79" s="59"/>
      <c r="L79" s="59"/>
      <c r="M79" s="59"/>
      <c r="N79" s="59"/>
      <c r="O79" s="59"/>
      <c r="P79" s="59"/>
      <c r="Q79" s="59"/>
      <c r="R79" s="59"/>
      <c r="S79" s="59"/>
      <c r="T79" s="59"/>
      <c r="U79" s="59"/>
      <c r="V79" s="59"/>
      <c r="W79" s="59"/>
      <c r="X79" s="59"/>
      <c r="Y79" s="59"/>
      <c r="Z79" s="59"/>
      <c r="AA79" s="59"/>
      <c r="AB79" s="59"/>
      <c r="AC79" s="59"/>
    </row>
    <row r="80" spans="1:29" x14ac:dyDescent="0.25">
      <c r="A80" s="59"/>
      <c r="B80" s="59"/>
      <c r="C80" s="59"/>
      <c r="D80" s="59"/>
      <c r="E80" s="59"/>
      <c r="F80" s="59"/>
      <c r="G80" s="59"/>
      <c r="H80" s="59"/>
      <c r="I80" s="59"/>
      <c r="J80" s="59"/>
      <c r="K80" s="59"/>
      <c r="L80" s="59"/>
      <c r="M80" s="59"/>
      <c r="N80" s="59"/>
      <c r="O80" s="59"/>
      <c r="P80" s="59"/>
      <c r="Q80" s="59"/>
      <c r="R80" s="59"/>
      <c r="S80" s="59"/>
      <c r="T80" s="59"/>
      <c r="U80" s="59"/>
      <c r="V80" s="59"/>
      <c r="W80" s="59"/>
      <c r="X80" s="59"/>
      <c r="Y80" s="59"/>
      <c r="Z80" s="59"/>
      <c r="AA80" s="59"/>
      <c r="AB80" s="59"/>
      <c r="AC80" s="59"/>
    </row>
    <row r="81" spans="1:29" x14ac:dyDescent="0.25">
      <c r="A81" s="59"/>
      <c r="B81" s="59"/>
      <c r="C81" s="59"/>
      <c r="D81" s="59"/>
      <c r="E81" s="59"/>
      <c r="F81" s="59"/>
      <c r="G81" s="59"/>
      <c r="H81" s="59"/>
      <c r="I81" s="59"/>
      <c r="J81" s="59"/>
      <c r="K81" s="59"/>
      <c r="L81" s="59"/>
      <c r="M81" s="59"/>
      <c r="N81" s="59"/>
      <c r="O81" s="59"/>
      <c r="P81" s="59"/>
      <c r="Q81" s="59"/>
      <c r="R81" s="59"/>
      <c r="S81" s="59"/>
      <c r="T81" s="59"/>
      <c r="U81" s="59"/>
      <c r="V81" s="59"/>
      <c r="W81" s="59"/>
      <c r="X81" s="59"/>
      <c r="Y81" s="59"/>
      <c r="Z81" s="59"/>
      <c r="AA81" s="59"/>
      <c r="AB81" s="59"/>
      <c r="AC81" s="59"/>
    </row>
    <row r="82" spans="1:29" x14ac:dyDescent="0.25">
      <c r="A82" s="59"/>
      <c r="B82" s="59"/>
      <c r="C82" s="59"/>
      <c r="D82" s="59"/>
      <c r="E82" s="59"/>
      <c r="F82" s="59"/>
      <c r="G82" s="59"/>
      <c r="H82" s="59"/>
      <c r="I82" s="59"/>
      <c r="J82" s="59"/>
      <c r="K82" s="59"/>
      <c r="L82" s="59"/>
      <c r="M82" s="59"/>
      <c r="N82" s="59"/>
      <c r="O82" s="59"/>
      <c r="P82" s="59"/>
      <c r="Q82" s="59"/>
      <c r="R82" s="59"/>
      <c r="S82" s="59"/>
      <c r="T82" s="59"/>
      <c r="U82" s="59"/>
      <c r="V82" s="59"/>
      <c r="W82" s="59"/>
      <c r="X82" s="59"/>
      <c r="Y82" s="59"/>
      <c r="Z82" s="59"/>
      <c r="AA82" s="59"/>
      <c r="AB82" s="59"/>
      <c r="AC82" s="59"/>
    </row>
    <row r="83" spans="1:29" x14ac:dyDescent="0.25">
      <c r="A83" s="59"/>
      <c r="B83" s="59"/>
      <c r="C83" s="59"/>
      <c r="D83" s="59"/>
      <c r="E83" s="59"/>
      <c r="F83" s="59"/>
      <c r="G83" s="59"/>
      <c r="H83" s="59"/>
      <c r="I83" s="59"/>
      <c r="J83" s="59"/>
      <c r="K83" s="59"/>
      <c r="L83" s="59"/>
      <c r="M83" s="59"/>
      <c r="N83" s="59"/>
      <c r="O83" s="59"/>
      <c r="P83" s="59"/>
      <c r="Q83" s="59"/>
      <c r="R83" s="59"/>
      <c r="S83" s="59"/>
      <c r="T83" s="59"/>
      <c r="U83" s="59"/>
      <c r="V83" s="59"/>
      <c r="W83" s="59"/>
      <c r="X83" s="59"/>
      <c r="Y83" s="59"/>
      <c r="Z83" s="59"/>
      <c r="AA83" s="59"/>
      <c r="AB83" s="59"/>
      <c r="AC83" s="59"/>
    </row>
    <row r="84" spans="1:29" x14ac:dyDescent="0.25">
      <c r="A84" s="59"/>
      <c r="B84" s="59"/>
      <c r="C84" s="59"/>
      <c r="D84" s="59"/>
      <c r="E84" s="59"/>
      <c r="F84" s="59"/>
      <c r="G84" s="59"/>
      <c r="H84" s="59"/>
      <c r="I84" s="59"/>
      <c r="J84" s="59"/>
      <c r="K84" s="59"/>
      <c r="L84" s="59"/>
      <c r="M84" s="59"/>
      <c r="N84" s="59"/>
      <c r="O84" s="59"/>
      <c r="P84" s="59"/>
      <c r="Q84" s="59"/>
      <c r="R84" s="59"/>
      <c r="S84" s="59"/>
      <c r="T84" s="59"/>
      <c r="U84" s="59"/>
      <c r="V84" s="59"/>
      <c r="W84" s="59"/>
      <c r="X84" s="59"/>
      <c r="Y84" s="59"/>
      <c r="Z84" s="59"/>
      <c r="AA84" s="59"/>
      <c r="AB84" s="59"/>
      <c r="AC84" s="59"/>
    </row>
    <row r="85" spans="1:29" x14ac:dyDescent="0.25">
      <c r="A85" s="59"/>
      <c r="B85" s="59"/>
      <c r="C85" s="59"/>
      <c r="D85" s="59"/>
      <c r="E85" s="59"/>
      <c r="F85" s="59"/>
      <c r="G85" s="59"/>
      <c r="H85" s="59"/>
      <c r="I85" s="59"/>
      <c r="J85" s="59"/>
      <c r="K85" s="59"/>
      <c r="L85" s="59"/>
      <c r="M85" s="59"/>
      <c r="N85" s="59"/>
      <c r="O85" s="59"/>
      <c r="P85" s="59"/>
      <c r="Q85" s="59"/>
      <c r="R85" s="59"/>
      <c r="S85" s="59"/>
      <c r="T85" s="59"/>
      <c r="U85" s="59"/>
      <c r="V85" s="59"/>
      <c r="W85" s="59"/>
      <c r="X85" s="59"/>
      <c r="Y85" s="59"/>
      <c r="Z85" s="59"/>
      <c r="AA85" s="59"/>
      <c r="AB85" s="59"/>
      <c r="AC85" s="59"/>
    </row>
    <row r="86" spans="1:29" x14ac:dyDescent="0.25">
      <c r="A86" s="59"/>
      <c r="B86" s="59"/>
      <c r="C86" s="59"/>
      <c r="D86" s="59"/>
      <c r="E86" s="59"/>
      <c r="F86" s="59"/>
      <c r="G86" s="59"/>
      <c r="H86" s="59"/>
      <c r="I86" s="59"/>
      <c r="J86" s="59"/>
      <c r="K86" s="59"/>
      <c r="L86" s="59"/>
      <c r="M86" s="59"/>
      <c r="N86" s="59"/>
      <c r="O86" s="59"/>
      <c r="P86" s="59"/>
      <c r="Q86" s="59"/>
      <c r="R86" s="59"/>
      <c r="S86" s="59"/>
      <c r="T86" s="59"/>
      <c r="U86" s="59"/>
      <c r="V86" s="59"/>
      <c r="W86" s="59"/>
      <c r="X86" s="59"/>
      <c r="Y86" s="59"/>
      <c r="Z86" s="59"/>
      <c r="AA86" s="59"/>
      <c r="AB86" s="59"/>
      <c r="AC86" s="59"/>
    </row>
    <row r="87" spans="1:29" x14ac:dyDescent="0.25">
      <c r="A87" s="59"/>
      <c r="B87" s="59"/>
      <c r="C87" s="59"/>
      <c r="D87" s="59"/>
      <c r="E87" s="59"/>
      <c r="F87" s="59"/>
      <c r="G87" s="59"/>
      <c r="H87" s="59"/>
      <c r="I87" s="59"/>
      <c r="J87" s="59"/>
      <c r="K87" s="59"/>
      <c r="L87" s="59"/>
      <c r="M87" s="59"/>
      <c r="N87" s="59"/>
      <c r="O87" s="59"/>
      <c r="P87" s="59"/>
      <c r="Q87" s="59"/>
      <c r="R87" s="59"/>
      <c r="S87" s="59"/>
      <c r="T87" s="59"/>
      <c r="U87" s="59"/>
      <c r="V87" s="59"/>
      <c r="W87" s="59"/>
      <c r="X87" s="59"/>
      <c r="Y87" s="59"/>
      <c r="Z87" s="59"/>
      <c r="AA87" s="59"/>
      <c r="AB87" s="59"/>
      <c r="AC87" s="59"/>
    </row>
    <row r="88" spans="1:29" x14ac:dyDescent="0.25">
      <c r="A88" s="59"/>
      <c r="B88" s="59"/>
      <c r="C88" s="59"/>
      <c r="D88" s="59"/>
      <c r="E88" s="59"/>
      <c r="F88" s="59"/>
      <c r="G88" s="59"/>
      <c r="H88" s="59"/>
      <c r="I88" s="59"/>
      <c r="J88" s="59"/>
      <c r="K88" s="59"/>
      <c r="L88" s="59"/>
      <c r="M88" s="59"/>
      <c r="N88" s="59"/>
      <c r="O88" s="59"/>
      <c r="P88" s="59"/>
      <c r="Q88" s="59"/>
      <c r="R88" s="59"/>
      <c r="S88" s="59"/>
      <c r="T88" s="59"/>
      <c r="U88" s="59"/>
      <c r="V88" s="59"/>
      <c r="W88" s="59"/>
      <c r="X88" s="59"/>
      <c r="Y88" s="59"/>
      <c r="Z88" s="59"/>
      <c r="AA88" s="59"/>
      <c r="AB88" s="59"/>
      <c r="AC88" s="59"/>
    </row>
    <row r="89" spans="1:29" x14ac:dyDescent="0.25">
      <c r="A89" s="59"/>
      <c r="B89" s="59"/>
      <c r="C89" s="59"/>
      <c r="D89" s="59"/>
      <c r="E89" s="59"/>
      <c r="F89" s="59"/>
      <c r="G89" s="59"/>
      <c r="H89" s="59"/>
      <c r="I89" s="59"/>
      <c r="J89" s="59"/>
      <c r="K89" s="59"/>
      <c r="L89" s="59"/>
      <c r="M89" s="59"/>
      <c r="N89" s="59"/>
      <c r="O89" s="59"/>
      <c r="P89" s="59"/>
      <c r="Q89" s="59"/>
      <c r="R89" s="59"/>
      <c r="S89" s="59"/>
      <c r="T89" s="59"/>
      <c r="U89" s="59"/>
      <c r="V89" s="59"/>
      <c r="W89" s="59"/>
      <c r="X89" s="59"/>
      <c r="Y89" s="59"/>
      <c r="Z89" s="59"/>
      <c r="AA89" s="59"/>
      <c r="AB89" s="59"/>
      <c r="AC89" s="59"/>
    </row>
    <row r="90" spans="1:29" x14ac:dyDescent="0.25">
      <c r="A90" s="59"/>
      <c r="B90" s="59"/>
      <c r="C90" s="59"/>
      <c r="D90" s="59"/>
      <c r="E90" s="59"/>
      <c r="F90" s="59"/>
      <c r="G90" s="59"/>
      <c r="H90" s="59"/>
      <c r="I90" s="59"/>
      <c r="J90" s="59"/>
      <c r="K90" s="59"/>
      <c r="L90" s="59"/>
      <c r="M90" s="59"/>
      <c r="N90" s="59"/>
      <c r="O90" s="59"/>
      <c r="P90" s="59"/>
      <c r="Q90" s="59"/>
      <c r="R90" s="59"/>
      <c r="S90" s="59"/>
      <c r="T90" s="59"/>
      <c r="U90" s="59"/>
      <c r="V90" s="59"/>
      <c r="W90" s="59"/>
      <c r="X90" s="59"/>
      <c r="Y90" s="59"/>
      <c r="Z90" s="59"/>
      <c r="AA90" s="59"/>
      <c r="AB90" s="59"/>
      <c r="AC90" s="59"/>
    </row>
    <row r="91" spans="1:29" x14ac:dyDescent="0.25">
      <c r="A91" s="59"/>
      <c r="B91" s="59"/>
      <c r="C91" s="59"/>
      <c r="D91" s="59"/>
      <c r="E91" s="59"/>
      <c r="F91" s="59"/>
      <c r="G91" s="59"/>
      <c r="H91" s="59"/>
      <c r="I91" s="59"/>
      <c r="J91" s="59"/>
      <c r="K91" s="59"/>
      <c r="L91" s="59"/>
      <c r="M91" s="59"/>
      <c r="N91" s="59"/>
      <c r="O91" s="59"/>
      <c r="P91" s="59"/>
      <c r="Q91" s="59"/>
      <c r="R91" s="59"/>
      <c r="S91" s="59"/>
      <c r="T91" s="59"/>
      <c r="U91" s="59"/>
      <c r="V91" s="59"/>
      <c r="W91" s="59"/>
      <c r="X91" s="59"/>
      <c r="Y91" s="59"/>
      <c r="Z91" s="59"/>
      <c r="AA91" s="59"/>
      <c r="AB91" s="59"/>
      <c r="AC91" s="59"/>
    </row>
    <row r="92" spans="1:29" x14ac:dyDescent="0.25">
      <c r="A92" s="59"/>
      <c r="B92" s="59"/>
      <c r="C92" s="59"/>
      <c r="D92" s="59"/>
      <c r="E92" s="59"/>
      <c r="F92" s="59"/>
      <c r="G92" s="59"/>
      <c r="H92" s="59"/>
      <c r="I92" s="59"/>
      <c r="J92" s="59"/>
      <c r="K92" s="59"/>
      <c r="L92" s="59"/>
      <c r="M92" s="59"/>
      <c r="N92" s="59"/>
      <c r="O92" s="59"/>
      <c r="P92" s="59"/>
      <c r="Q92" s="59"/>
      <c r="R92" s="59"/>
      <c r="S92" s="59"/>
      <c r="T92" s="59"/>
      <c r="U92" s="59"/>
      <c r="V92" s="59"/>
      <c r="W92" s="59"/>
      <c r="X92" s="59"/>
      <c r="Y92" s="59"/>
      <c r="Z92" s="59"/>
      <c r="AA92" s="59"/>
      <c r="AB92" s="59"/>
      <c r="AC92" s="59"/>
    </row>
    <row r="93" spans="1:29" x14ac:dyDescent="0.25">
      <c r="A93" s="59"/>
      <c r="B93" s="59"/>
      <c r="C93" s="59"/>
      <c r="D93" s="59"/>
      <c r="E93" s="59"/>
      <c r="F93" s="59"/>
      <c r="G93" s="59"/>
      <c r="H93" s="59"/>
      <c r="I93" s="59"/>
      <c r="J93" s="59"/>
      <c r="K93" s="59"/>
      <c r="L93" s="59"/>
      <c r="M93" s="59"/>
      <c r="N93" s="59"/>
      <c r="O93" s="59"/>
      <c r="P93" s="59"/>
      <c r="Q93" s="59"/>
      <c r="R93" s="59"/>
      <c r="S93" s="59"/>
      <c r="T93" s="59"/>
      <c r="U93" s="59"/>
      <c r="V93" s="59"/>
      <c r="W93" s="59"/>
      <c r="X93" s="59"/>
      <c r="Y93" s="59"/>
      <c r="Z93" s="59"/>
      <c r="AA93" s="59"/>
      <c r="AB93" s="59"/>
      <c r="AC93" s="59"/>
    </row>
    <row r="94" spans="1:29" x14ac:dyDescent="0.25">
      <c r="A94" s="59"/>
      <c r="B94" s="59"/>
      <c r="C94" s="59"/>
      <c r="D94" s="59"/>
      <c r="E94" s="59"/>
      <c r="F94" s="59"/>
      <c r="G94" s="59"/>
      <c r="H94" s="59"/>
      <c r="I94" s="59"/>
      <c r="J94" s="59"/>
      <c r="K94" s="59"/>
      <c r="L94" s="59"/>
      <c r="M94" s="59"/>
      <c r="N94" s="59"/>
      <c r="O94" s="59"/>
      <c r="P94" s="59"/>
      <c r="Q94" s="59"/>
      <c r="R94" s="59"/>
      <c r="S94" s="59"/>
      <c r="T94" s="59"/>
      <c r="U94" s="59"/>
      <c r="V94" s="59"/>
      <c r="W94" s="59"/>
      <c r="X94" s="59"/>
      <c r="Y94" s="59"/>
      <c r="Z94" s="59"/>
      <c r="AA94" s="59"/>
      <c r="AB94" s="59"/>
      <c r="AC94" s="59"/>
    </row>
    <row r="95" spans="1:29" x14ac:dyDescent="0.25">
      <c r="A95" s="59"/>
      <c r="B95" s="59"/>
      <c r="C95" s="59"/>
      <c r="D95" s="59"/>
      <c r="E95" s="59"/>
      <c r="F95" s="59"/>
      <c r="G95" s="59"/>
      <c r="H95" s="59"/>
      <c r="I95" s="59"/>
      <c r="J95" s="59"/>
      <c r="K95" s="59"/>
      <c r="L95" s="59"/>
      <c r="M95" s="59"/>
      <c r="N95" s="59"/>
      <c r="O95" s="59"/>
      <c r="P95" s="59"/>
      <c r="Q95" s="59"/>
      <c r="R95" s="59"/>
      <c r="S95" s="59"/>
      <c r="T95" s="59"/>
      <c r="U95" s="59"/>
      <c r="V95" s="59"/>
      <c r="W95" s="59"/>
      <c r="X95" s="59"/>
      <c r="Y95" s="59"/>
      <c r="Z95" s="59"/>
      <c r="AA95" s="59"/>
      <c r="AB95" s="59"/>
      <c r="AC95" s="59"/>
    </row>
    <row r="96" spans="1:29" x14ac:dyDescent="0.25">
      <c r="A96" s="59"/>
      <c r="B96" s="59"/>
      <c r="C96" s="59"/>
      <c r="D96" s="59"/>
      <c r="E96" s="59"/>
      <c r="F96" s="59"/>
      <c r="G96" s="59"/>
      <c r="H96" s="59"/>
      <c r="I96" s="59"/>
      <c r="J96" s="59"/>
      <c r="K96" s="59"/>
      <c r="L96" s="59"/>
      <c r="M96" s="59"/>
      <c r="N96" s="59"/>
      <c r="O96" s="59"/>
      <c r="P96" s="59"/>
      <c r="Q96" s="59"/>
      <c r="R96" s="59"/>
      <c r="S96" s="59"/>
      <c r="T96" s="59"/>
      <c r="U96" s="59"/>
      <c r="V96" s="59"/>
      <c r="W96" s="59"/>
      <c r="X96" s="59"/>
      <c r="Y96" s="59"/>
      <c r="Z96" s="59"/>
      <c r="AA96" s="59"/>
      <c r="AB96" s="59"/>
      <c r="AC96" s="59"/>
    </row>
    <row r="97" spans="1:29" x14ac:dyDescent="0.25">
      <c r="A97" s="59"/>
      <c r="B97" s="59"/>
      <c r="C97" s="59"/>
      <c r="D97" s="59"/>
      <c r="E97" s="59"/>
      <c r="F97" s="59"/>
      <c r="G97" s="59"/>
      <c r="H97" s="59"/>
      <c r="I97" s="59"/>
      <c r="J97" s="59"/>
      <c r="K97" s="59"/>
      <c r="L97" s="59"/>
      <c r="M97" s="59"/>
      <c r="N97" s="59"/>
      <c r="O97" s="59"/>
      <c r="P97" s="59"/>
      <c r="Q97" s="59"/>
      <c r="R97" s="59"/>
      <c r="S97" s="59"/>
      <c r="T97" s="59"/>
      <c r="U97" s="59"/>
      <c r="V97" s="59"/>
      <c r="W97" s="59"/>
      <c r="X97" s="59"/>
      <c r="Y97" s="59"/>
      <c r="Z97" s="59"/>
      <c r="AA97" s="59"/>
      <c r="AB97" s="59"/>
      <c r="AC97" s="59"/>
    </row>
    <row r="98" spans="1:29" x14ac:dyDescent="0.25">
      <c r="A98" s="59"/>
      <c r="B98" s="59"/>
      <c r="C98" s="59"/>
      <c r="D98" s="59"/>
      <c r="E98" s="59"/>
      <c r="F98" s="59"/>
      <c r="G98" s="59"/>
      <c r="H98" s="59"/>
      <c r="I98" s="59"/>
      <c r="J98" s="59"/>
      <c r="K98" s="59"/>
      <c r="L98" s="59"/>
      <c r="M98" s="59"/>
      <c r="N98" s="59"/>
      <c r="O98" s="59"/>
      <c r="P98" s="59"/>
      <c r="Q98" s="59"/>
      <c r="R98" s="59"/>
      <c r="S98" s="59"/>
      <c r="T98" s="59"/>
      <c r="U98" s="59"/>
      <c r="V98" s="59"/>
      <c r="W98" s="59"/>
      <c r="X98" s="59"/>
      <c r="Y98" s="59"/>
      <c r="Z98" s="59"/>
      <c r="AA98" s="59"/>
      <c r="AB98" s="59"/>
      <c r="AC98" s="59"/>
    </row>
    <row r="99" spans="1:29" x14ac:dyDescent="0.25">
      <c r="A99" s="59"/>
      <c r="B99" s="59"/>
      <c r="C99" s="59"/>
      <c r="D99" s="59"/>
      <c r="E99" s="59"/>
      <c r="F99" s="59"/>
      <c r="G99" s="59"/>
      <c r="H99" s="59"/>
      <c r="I99" s="59"/>
      <c r="J99" s="59"/>
      <c r="K99" s="59"/>
      <c r="L99" s="59"/>
      <c r="M99" s="59"/>
      <c r="N99" s="59"/>
      <c r="O99" s="59"/>
      <c r="P99" s="59"/>
      <c r="Q99" s="59"/>
      <c r="R99" s="59"/>
      <c r="S99" s="59"/>
      <c r="T99" s="59"/>
      <c r="U99" s="59"/>
      <c r="V99" s="59"/>
      <c r="W99" s="59"/>
      <c r="X99" s="59"/>
      <c r="Y99" s="59"/>
      <c r="Z99" s="59"/>
      <c r="AA99" s="59"/>
      <c r="AB99" s="59"/>
      <c r="AC99" s="59"/>
    </row>
    <row r="100" spans="1:29" x14ac:dyDescent="0.25">
      <c r="A100" s="59"/>
      <c r="B100" s="59"/>
      <c r="C100" s="59"/>
      <c r="D100" s="59"/>
      <c r="E100" s="59"/>
      <c r="F100" s="59"/>
      <c r="G100" s="59"/>
      <c r="H100" s="59"/>
      <c r="I100" s="59"/>
      <c r="J100" s="59"/>
      <c r="K100" s="59"/>
      <c r="L100" s="59"/>
      <c r="M100" s="59"/>
      <c r="N100" s="59"/>
      <c r="O100" s="59"/>
      <c r="P100" s="59"/>
      <c r="Q100" s="59"/>
      <c r="R100" s="59"/>
      <c r="S100" s="59"/>
      <c r="T100" s="59"/>
      <c r="U100" s="59"/>
      <c r="V100" s="59"/>
      <c r="W100" s="59"/>
      <c r="X100" s="59"/>
      <c r="Y100" s="59"/>
      <c r="Z100" s="59"/>
      <c r="AA100" s="59"/>
      <c r="AB100" s="59"/>
      <c r="AC100" s="59"/>
    </row>
  </sheetData>
  <sheetProtection algorithmName="SHA-512" hashValue="9DQ2eaIPBbL6YDZug808NJJhz/+J82ztZywaj5hznWjNOGmg+TruZi9PHvFMkFJXR8+FMCizwh+dU7G8+WbBhA==" saltValue="/IghBHYyz8uRiSAaqjztiQ==" spinCount="100000" sheet="1" formatCells="0" formatColumns="0"/>
  <mergeCells count="2">
    <mergeCell ref="B1:X1"/>
    <mergeCell ref="B2:X2"/>
  </mergeCells>
  <conditionalFormatting sqref="D9:E33">
    <cfRule type="cellIs" dxfId="5" priority="4" operator="greaterThan">
      <formula>$D$4</formula>
    </cfRule>
  </conditionalFormatting>
  <conditionalFormatting sqref="X9:X33">
    <cfRule type="expression" dxfId="4" priority="2">
      <formula>X9="ELIMINADO"</formula>
    </cfRule>
    <cfRule type="expression" dxfId="3" priority="3">
      <formula>X9="BAJA"</formula>
    </cfRule>
  </conditionalFormatting>
  <conditionalFormatting sqref="X6">
    <cfRule type="expression" dxfId="2" priority="1">
      <formula>$X$6&lt;&gt;""</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C7B82C-273B-4534-B3FA-57EF8929FA04}">
  <sheetPr codeName="Hoja3"/>
  <dimension ref="A1:E33"/>
  <sheetViews>
    <sheetView showGridLines="0" showZeros="0" zoomScaleNormal="100" workbookViewId="0">
      <selection activeCell="D8" sqref="D8"/>
    </sheetView>
  </sheetViews>
  <sheetFormatPr baseColWidth="10" defaultRowHeight="15" x14ac:dyDescent="0.25"/>
  <cols>
    <col min="1" max="1" width="4.5703125" customWidth="1"/>
    <col min="2" max="2" width="11.7109375" customWidth="1"/>
    <col min="3" max="3" width="52.42578125" bestFit="1" customWidth="1"/>
    <col min="4" max="4" width="16.140625" customWidth="1"/>
    <col min="5" max="5" width="18.5703125" customWidth="1"/>
  </cols>
  <sheetData>
    <row r="1" spans="1:5" ht="54" customHeight="1" x14ac:dyDescent="0.25">
      <c r="B1" s="40" t="str">
        <f>[1]VALORACION_2!B1:E1</f>
        <v xml:space="preserve">SUMINISTRO Y EL MANTENIMIENTO DE DOS RECOLECTORES ELÉCTRICOS DE CARGA TRASERA DE APROXIMADAMENTE 14 m3 DE CAPACIDAD PARA LA RECOGIDA DE RESIDUOS SÓLIDOS URBANOS, TENIENDO EN CUENTA LOS REQUERIMIENTOS ESPECIALES DE LA RECOGIDA DE LA FRACCIÓN ORGÁNICA, ENMARCADO EN EL PLAN DE RECUPERACIÓN, TRANSFORMACIÓN Y RESILIENCIA – FINANCIADO POR LA UNIÓN EUROPEA - NEXT GENERATION EU </v>
      </c>
      <c r="C1" s="39"/>
      <c r="D1" s="39"/>
      <c r="E1" s="38"/>
    </row>
    <row r="2" spans="1:5" x14ac:dyDescent="0.25">
      <c r="B2" s="37" t="str">
        <f>[1]VALORACION_2!B2</f>
        <v>Obtiene más puntos el Licitante que oferta un valor MAYOR.</v>
      </c>
      <c r="C2" s="36"/>
      <c r="D2" s="36"/>
      <c r="E2" s="35"/>
    </row>
    <row r="5" spans="1:5" x14ac:dyDescent="0.25">
      <c r="C5" s="34"/>
    </row>
    <row r="6" spans="1:5" x14ac:dyDescent="0.25">
      <c r="C6" s="34"/>
    </row>
    <row r="7" spans="1:5" x14ac:dyDescent="0.25">
      <c r="C7" s="34"/>
      <c r="E7" s="33">
        <f>[1]VALORACION_2!E7</f>
        <v>10</v>
      </c>
    </row>
    <row r="8" spans="1:5" ht="28.5" customHeight="1" x14ac:dyDescent="0.25">
      <c r="B8" s="13" t="s">
        <v>0</v>
      </c>
      <c r="C8" s="14" t="s">
        <v>1</v>
      </c>
      <c r="D8" s="26" t="str">
        <f>[1]VALORACION_2!D8</f>
        <v>Reducción plazo entrega</v>
      </c>
      <c r="E8" s="15" t="s">
        <v>47</v>
      </c>
    </row>
    <row r="9" spans="1:5" x14ac:dyDescent="0.25">
      <c r="A9" s="23">
        <v>1</v>
      </c>
      <c r="B9" s="10">
        <f>INDEX([1]VALORACION_2!B$9:B$33,MATCH($A9,[1]VALORACION_2!$G$9:$G$33,0))</f>
        <v>3</v>
      </c>
      <c r="C9" s="11" t="str">
        <f>INDEX([1]VALORACION_2!C$9:C$33,MATCH($A9,[1]VALORACION_2!$G$9:$G$33,0))</f>
        <v>SVAT - SISTEMAS Y VEHICULOS DE ALTA TECNOLOGIA, S.A.</v>
      </c>
      <c r="D9" s="32">
        <f>INDEX([1]VALORACION_2!D$9:D$33,MATCH($A9,[1]VALORACION_2!$G$9:$G$33,0))</f>
        <v>10</v>
      </c>
      <c r="E9" s="31">
        <f>INDEX([1]VALORACION_2!E$9:E$33,MATCH($A9,[1]VALORACION_2!$G$9:$G$33,0))</f>
        <v>10</v>
      </c>
    </row>
    <row r="10" spans="1:5" x14ac:dyDescent="0.25">
      <c r="A10" s="23">
        <v>2</v>
      </c>
      <c r="B10" s="10">
        <f>INDEX([1]VALORACION_2!B$9:B$33,MATCH($A10,[1]VALORACION_2!$G$9:$G$33,0))</f>
        <v>2</v>
      </c>
      <c r="C10" s="11" t="str">
        <f>INDEX([1]VALORACION_2!C$9:C$33,MATCH($A10,[1]VALORACION_2!$G$9:$G$33,0))</f>
        <v>VOLVO GROUP ESPAÑA SAU</v>
      </c>
      <c r="D10" s="32">
        <f>INDEX([1]VALORACION_2!D$9:D$33,MATCH($A10,[1]VALORACION_2!$G$9:$G$33,0))</f>
        <v>2</v>
      </c>
      <c r="E10" s="31">
        <f>INDEX([1]VALORACION_2!E$9:E$33,MATCH($A10,[1]VALORACION_2!$G$9:$G$33,0))</f>
        <v>2</v>
      </c>
    </row>
    <row r="11" spans="1:5" x14ac:dyDescent="0.25">
      <c r="A11" s="23">
        <v>3</v>
      </c>
      <c r="B11" s="10">
        <f>INDEX([1]VALORACION_2!B$9:B$33,MATCH($A11,[1]VALORACION_2!$G$9:$G$33,0))</f>
        <v>1</v>
      </c>
      <c r="C11" s="11" t="str">
        <f>INDEX([1]VALORACION_2!C$9:C$33,MATCH($A11,[1]VALORACION_2!$G$9:$G$33,0))</f>
        <v>COMERCIAL DE AUTOMOCION RUBIO S.L.</v>
      </c>
      <c r="D11" s="32">
        <f>INDEX([1]VALORACION_2!D$9:D$33,MATCH($A11,[1]VALORACION_2!$G$9:$G$33,0))</f>
        <v>2</v>
      </c>
      <c r="E11" s="31">
        <f>INDEX([1]VALORACION_2!E$9:E$33,MATCH($A11,[1]VALORACION_2!$G$9:$G$33,0))</f>
        <v>2</v>
      </c>
    </row>
    <row r="12" spans="1:5" x14ac:dyDescent="0.25">
      <c r="A12" s="23">
        <v>4</v>
      </c>
      <c r="B12" s="10">
        <f>INDEX([1]VALORACION_2!B$9:B$33,MATCH($A12,[1]VALORACION_2!$G$9:$G$33,0))</f>
        <v>0</v>
      </c>
      <c r="C12" s="11">
        <f>INDEX([1]VALORACION_2!C$9:C$33,MATCH($A12,[1]VALORACION_2!$G$9:$G$33,0))</f>
        <v>0</v>
      </c>
      <c r="D12" s="32">
        <f>INDEX([1]VALORACION_2!D$9:D$33,MATCH($A12,[1]VALORACION_2!$G$9:$G$33,0))</f>
        <v>0</v>
      </c>
      <c r="E12" s="31">
        <f>INDEX([1]VALORACION_2!E$9:E$33,MATCH($A12,[1]VALORACION_2!$G$9:$G$33,0))</f>
        <v>0</v>
      </c>
    </row>
    <row r="13" spans="1:5" x14ac:dyDescent="0.25">
      <c r="A13" s="23">
        <v>5</v>
      </c>
      <c r="B13" s="10">
        <f>INDEX([1]VALORACION_2!B$9:B$33,MATCH($A13,[1]VALORACION_2!$G$9:$G$33,0))</f>
        <v>0</v>
      </c>
      <c r="C13" s="11">
        <f>INDEX([1]VALORACION_2!C$9:C$33,MATCH($A13,[1]VALORACION_2!$G$9:$G$33,0))</f>
        <v>0</v>
      </c>
      <c r="D13" s="32">
        <f>INDEX([1]VALORACION_2!D$9:D$33,MATCH($A13,[1]VALORACION_2!$G$9:$G$33,0))</f>
        <v>0</v>
      </c>
      <c r="E13" s="31">
        <f>INDEX([1]VALORACION_2!E$9:E$33,MATCH($A13,[1]VALORACION_2!$G$9:$G$33,0))</f>
        <v>0</v>
      </c>
    </row>
    <row r="14" spans="1:5" x14ac:dyDescent="0.25">
      <c r="A14" s="23">
        <v>6</v>
      </c>
      <c r="B14" s="10">
        <f>INDEX([1]VALORACION_2!B$9:B$33,MATCH($A14,[1]VALORACION_2!$G$9:$G$33,0))</f>
        <v>0</v>
      </c>
      <c r="C14" s="11">
        <f>INDEX([1]VALORACION_2!C$9:C$33,MATCH($A14,[1]VALORACION_2!$G$9:$G$33,0))</f>
        <v>0</v>
      </c>
      <c r="D14" s="32">
        <f>INDEX([1]VALORACION_2!D$9:D$33,MATCH($A14,[1]VALORACION_2!$G$9:$G$33,0))</f>
        <v>0</v>
      </c>
      <c r="E14" s="31">
        <f>INDEX([1]VALORACION_2!E$9:E$33,MATCH($A14,[1]VALORACION_2!$G$9:$G$33,0))</f>
        <v>0</v>
      </c>
    </row>
    <row r="15" spans="1:5" x14ac:dyDescent="0.25">
      <c r="A15" s="23">
        <v>7</v>
      </c>
      <c r="B15" s="10">
        <f>INDEX([1]VALORACION_2!B$9:B$33,MATCH($A15,[1]VALORACION_2!$G$9:$G$33,0))</f>
        <v>0</v>
      </c>
      <c r="C15" s="11">
        <f>INDEX([1]VALORACION_2!C$9:C$33,MATCH($A15,[1]VALORACION_2!$G$9:$G$33,0))</f>
        <v>0</v>
      </c>
      <c r="D15" s="32">
        <f>INDEX([1]VALORACION_2!D$9:D$33,MATCH($A15,[1]VALORACION_2!$G$9:$G$33,0))</f>
        <v>0</v>
      </c>
      <c r="E15" s="31">
        <f>INDEX([1]VALORACION_2!E$9:E$33,MATCH($A15,[1]VALORACION_2!$G$9:$G$33,0))</f>
        <v>0</v>
      </c>
    </row>
    <row r="16" spans="1:5" x14ac:dyDescent="0.25">
      <c r="A16" s="23">
        <v>8</v>
      </c>
      <c r="B16" s="10">
        <f>INDEX([1]VALORACION_2!B$9:B$33,MATCH($A16,[1]VALORACION_2!$G$9:$G$33,0))</f>
        <v>0</v>
      </c>
      <c r="C16" s="11">
        <f>INDEX([1]VALORACION_2!C$9:C$33,MATCH($A16,[1]VALORACION_2!$G$9:$G$33,0))</f>
        <v>0</v>
      </c>
      <c r="D16" s="32">
        <f>INDEX([1]VALORACION_2!D$9:D$33,MATCH($A16,[1]VALORACION_2!$G$9:$G$33,0))</f>
        <v>0</v>
      </c>
      <c r="E16" s="31">
        <f>INDEX([1]VALORACION_2!E$9:E$33,MATCH($A16,[1]VALORACION_2!$G$9:$G$33,0))</f>
        <v>0</v>
      </c>
    </row>
    <row r="17" spans="1:5" x14ac:dyDescent="0.25">
      <c r="A17" s="23">
        <v>9</v>
      </c>
      <c r="B17" s="10">
        <f>INDEX([1]VALORACION_2!B$9:B$33,MATCH($A17,[1]VALORACION_2!$G$9:$G$33,0))</f>
        <v>0</v>
      </c>
      <c r="C17" s="11">
        <f>INDEX([1]VALORACION_2!C$9:C$33,MATCH($A17,[1]VALORACION_2!$G$9:$G$33,0))</f>
        <v>0</v>
      </c>
      <c r="D17" s="32">
        <f>INDEX([1]VALORACION_2!D$9:D$33,MATCH($A17,[1]VALORACION_2!$G$9:$G$33,0))</f>
        <v>0</v>
      </c>
      <c r="E17" s="31">
        <f>INDEX([1]VALORACION_2!E$9:E$33,MATCH($A17,[1]VALORACION_2!$G$9:$G$33,0))</f>
        <v>0</v>
      </c>
    </row>
    <row r="18" spans="1:5" x14ac:dyDescent="0.25">
      <c r="A18" s="23">
        <v>10</v>
      </c>
      <c r="B18" s="10">
        <f>INDEX([1]VALORACION_2!B$9:B$33,MATCH($A18,[1]VALORACION_2!$G$9:$G$33,0))</f>
        <v>0</v>
      </c>
      <c r="C18" s="11">
        <f>INDEX([1]VALORACION_2!C$9:C$33,MATCH($A18,[1]VALORACION_2!$G$9:$G$33,0))</f>
        <v>0</v>
      </c>
      <c r="D18" s="32">
        <f>INDEX([1]VALORACION_2!D$9:D$33,MATCH($A18,[1]VALORACION_2!$G$9:$G$33,0))</f>
        <v>0</v>
      </c>
      <c r="E18" s="31">
        <f>INDEX([1]VALORACION_2!E$9:E$33,MATCH($A18,[1]VALORACION_2!$G$9:$G$33,0))</f>
        <v>0</v>
      </c>
    </row>
    <row r="19" spans="1:5" x14ac:dyDescent="0.25">
      <c r="A19" s="23">
        <v>11</v>
      </c>
      <c r="B19" s="10">
        <f>INDEX([1]VALORACION_2!B$9:B$33,MATCH($A19,[1]VALORACION_2!$G$9:$G$33,0))</f>
        <v>0</v>
      </c>
      <c r="C19" s="11">
        <f>INDEX([1]VALORACION_2!C$9:C$33,MATCH($A19,[1]VALORACION_2!$G$9:$G$33,0))</f>
        <v>0</v>
      </c>
      <c r="D19" s="32">
        <f>INDEX([1]VALORACION_2!D$9:D$33,MATCH($A19,[1]VALORACION_2!$G$9:$G$33,0))</f>
        <v>0</v>
      </c>
      <c r="E19" s="31">
        <f>INDEX([1]VALORACION_2!E$9:E$33,MATCH($A19,[1]VALORACION_2!$G$9:$G$33,0))</f>
        <v>0</v>
      </c>
    </row>
    <row r="20" spans="1:5" x14ac:dyDescent="0.25">
      <c r="A20" s="23">
        <v>12</v>
      </c>
      <c r="B20" s="10">
        <f>INDEX([1]VALORACION_2!B$9:B$33,MATCH($A20,[1]VALORACION_2!$G$9:$G$33,0))</f>
        <v>0</v>
      </c>
      <c r="C20" s="11">
        <f>INDEX([1]VALORACION_2!C$9:C$33,MATCH($A20,[1]VALORACION_2!$G$9:$G$33,0))</f>
        <v>0</v>
      </c>
      <c r="D20" s="32">
        <f>INDEX([1]VALORACION_2!D$9:D$33,MATCH($A20,[1]VALORACION_2!$G$9:$G$33,0))</f>
        <v>0</v>
      </c>
      <c r="E20" s="31">
        <f>INDEX([1]VALORACION_2!E$9:E$33,MATCH($A20,[1]VALORACION_2!$G$9:$G$33,0))</f>
        <v>0</v>
      </c>
    </row>
    <row r="21" spans="1:5" x14ac:dyDescent="0.25">
      <c r="A21" s="23">
        <v>13</v>
      </c>
      <c r="B21" s="10">
        <f>INDEX([1]VALORACION_2!B$9:B$33,MATCH($A21,[1]VALORACION_2!$G$9:$G$33,0))</f>
        <v>0</v>
      </c>
      <c r="C21" s="11">
        <f>INDEX([1]VALORACION_2!C$9:C$33,MATCH($A21,[1]VALORACION_2!$G$9:$G$33,0))</f>
        <v>0</v>
      </c>
      <c r="D21" s="32">
        <f>INDEX([1]VALORACION_2!D$9:D$33,MATCH($A21,[1]VALORACION_2!$G$9:$G$33,0))</f>
        <v>0</v>
      </c>
      <c r="E21" s="31">
        <f>INDEX([1]VALORACION_2!E$9:E$33,MATCH($A21,[1]VALORACION_2!$G$9:$G$33,0))</f>
        <v>0</v>
      </c>
    </row>
    <row r="22" spans="1:5" x14ac:dyDescent="0.25">
      <c r="A22" s="23">
        <v>14</v>
      </c>
      <c r="B22" s="10">
        <f>INDEX([1]VALORACION_2!B$9:B$33,MATCH($A22,[1]VALORACION_2!$G$9:$G$33,0))</f>
        <v>0</v>
      </c>
      <c r="C22" s="11">
        <f>INDEX([1]VALORACION_2!C$9:C$33,MATCH($A22,[1]VALORACION_2!$G$9:$G$33,0))</f>
        <v>0</v>
      </c>
      <c r="D22" s="32">
        <f>INDEX([1]VALORACION_2!D$9:D$33,MATCH($A22,[1]VALORACION_2!$G$9:$G$33,0))</f>
        <v>0</v>
      </c>
      <c r="E22" s="31">
        <f>INDEX([1]VALORACION_2!E$9:E$33,MATCH($A22,[1]VALORACION_2!$G$9:$G$33,0))</f>
        <v>0</v>
      </c>
    </row>
    <row r="23" spans="1:5" x14ac:dyDescent="0.25">
      <c r="A23" s="23">
        <v>15</v>
      </c>
      <c r="B23" s="10">
        <f>INDEX([1]VALORACION_2!B$9:B$33,MATCH($A23,[1]VALORACION_2!$G$9:$G$33,0))</f>
        <v>0</v>
      </c>
      <c r="C23" s="11">
        <f>INDEX([1]VALORACION_2!C$9:C$33,MATCH($A23,[1]VALORACION_2!$G$9:$G$33,0))</f>
        <v>0</v>
      </c>
      <c r="D23" s="32">
        <f>INDEX([1]VALORACION_2!D$9:D$33,MATCH($A23,[1]VALORACION_2!$G$9:$G$33,0))</f>
        <v>0</v>
      </c>
      <c r="E23" s="31">
        <f>INDEX([1]VALORACION_2!E$9:E$33,MATCH($A23,[1]VALORACION_2!$G$9:$G$33,0))</f>
        <v>0</v>
      </c>
    </row>
    <row r="24" spans="1:5" x14ac:dyDescent="0.25">
      <c r="A24" s="23">
        <v>16</v>
      </c>
      <c r="B24" s="10">
        <f>INDEX([1]VALORACION_2!B$9:B$33,MATCH($A24,[1]VALORACION_2!$G$9:$G$33,0))</f>
        <v>0</v>
      </c>
      <c r="C24" s="11">
        <f>INDEX([1]VALORACION_2!C$9:C$33,MATCH($A24,[1]VALORACION_2!$G$9:$G$33,0))</f>
        <v>0</v>
      </c>
      <c r="D24" s="32">
        <f>INDEX([1]VALORACION_2!D$9:D$33,MATCH($A24,[1]VALORACION_2!$G$9:$G$33,0))</f>
        <v>0</v>
      </c>
      <c r="E24" s="31">
        <f>INDEX([1]VALORACION_2!E$9:E$33,MATCH($A24,[1]VALORACION_2!$G$9:$G$33,0))</f>
        <v>0</v>
      </c>
    </row>
    <row r="25" spans="1:5" x14ac:dyDescent="0.25">
      <c r="A25" s="23">
        <v>17</v>
      </c>
      <c r="B25" s="10">
        <f>INDEX([1]VALORACION_2!B$9:B$33,MATCH($A25,[1]VALORACION_2!$G$9:$G$33,0))</f>
        <v>0</v>
      </c>
      <c r="C25" s="11">
        <f>INDEX([1]VALORACION_2!C$9:C$33,MATCH($A25,[1]VALORACION_2!$G$9:$G$33,0))</f>
        <v>0</v>
      </c>
      <c r="D25" s="32">
        <f>INDEX([1]VALORACION_2!D$9:D$33,MATCH($A25,[1]VALORACION_2!$G$9:$G$33,0))</f>
        <v>0</v>
      </c>
      <c r="E25" s="31">
        <f>INDEX([1]VALORACION_2!E$9:E$33,MATCH($A25,[1]VALORACION_2!$G$9:$G$33,0))</f>
        <v>0</v>
      </c>
    </row>
    <row r="26" spans="1:5" x14ac:dyDescent="0.25">
      <c r="A26" s="23">
        <v>18</v>
      </c>
      <c r="B26" s="10">
        <f>INDEX([1]VALORACION_2!B$9:B$33,MATCH($A26,[1]VALORACION_2!$G$9:$G$33,0))</f>
        <v>0</v>
      </c>
      <c r="C26" s="11">
        <f>INDEX([1]VALORACION_2!C$9:C$33,MATCH($A26,[1]VALORACION_2!$G$9:$G$33,0))</f>
        <v>0</v>
      </c>
      <c r="D26" s="32">
        <f>INDEX([1]VALORACION_2!D$9:D$33,MATCH($A26,[1]VALORACION_2!$G$9:$G$33,0))</f>
        <v>0</v>
      </c>
      <c r="E26" s="31">
        <f>INDEX([1]VALORACION_2!E$9:E$33,MATCH($A26,[1]VALORACION_2!$G$9:$G$33,0))</f>
        <v>0</v>
      </c>
    </row>
    <row r="27" spans="1:5" x14ac:dyDescent="0.25">
      <c r="A27" s="23">
        <v>19</v>
      </c>
      <c r="B27" s="10">
        <f>INDEX([1]VALORACION_2!B$9:B$33,MATCH($A27,[1]VALORACION_2!$G$9:$G$33,0))</f>
        <v>0</v>
      </c>
      <c r="C27" s="11">
        <f>INDEX([1]VALORACION_2!C$9:C$33,MATCH($A27,[1]VALORACION_2!$G$9:$G$33,0))</f>
        <v>0</v>
      </c>
      <c r="D27" s="32">
        <f>INDEX([1]VALORACION_2!D$9:D$33,MATCH($A27,[1]VALORACION_2!$G$9:$G$33,0))</f>
        <v>0</v>
      </c>
      <c r="E27" s="31">
        <f>INDEX([1]VALORACION_2!E$9:E$33,MATCH($A27,[1]VALORACION_2!$G$9:$G$33,0))</f>
        <v>0</v>
      </c>
    </row>
    <row r="28" spans="1:5" x14ac:dyDescent="0.25">
      <c r="A28" s="23">
        <v>20</v>
      </c>
      <c r="B28" s="10">
        <f>INDEX([1]VALORACION_2!B$9:B$33,MATCH($A28,[1]VALORACION_2!$G$9:$G$33,0))</f>
        <v>0</v>
      </c>
      <c r="C28" s="11">
        <f>INDEX([1]VALORACION_2!C$9:C$33,MATCH($A28,[1]VALORACION_2!$G$9:$G$33,0))</f>
        <v>0</v>
      </c>
      <c r="D28" s="32">
        <f>INDEX([1]VALORACION_2!D$9:D$33,MATCH($A28,[1]VALORACION_2!$G$9:$G$33,0))</f>
        <v>0</v>
      </c>
      <c r="E28" s="31">
        <f>INDEX([1]VALORACION_2!E$9:E$33,MATCH($A28,[1]VALORACION_2!$G$9:$G$33,0))</f>
        <v>0</v>
      </c>
    </row>
    <row r="29" spans="1:5" x14ac:dyDescent="0.25">
      <c r="A29" s="23">
        <v>21</v>
      </c>
      <c r="B29" s="10">
        <f>INDEX([1]VALORACION_2!B$9:B$33,MATCH($A29,[1]VALORACION_2!$G$9:$G$33,0))</f>
        <v>0</v>
      </c>
      <c r="C29" s="11">
        <f>INDEX([1]VALORACION_2!C$9:C$33,MATCH($A29,[1]VALORACION_2!$G$9:$G$33,0))</f>
        <v>0</v>
      </c>
      <c r="D29" s="32">
        <f>INDEX([1]VALORACION_2!D$9:D$33,MATCH($A29,[1]VALORACION_2!$G$9:$G$33,0))</f>
        <v>0</v>
      </c>
      <c r="E29" s="31">
        <f>INDEX([1]VALORACION_2!E$9:E$33,MATCH($A29,[1]VALORACION_2!$G$9:$G$33,0))</f>
        <v>0</v>
      </c>
    </row>
    <row r="30" spans="1:5" x14ac:dyDescent="0.25">
      <c r="A30" s="23">
        <v>22</v>
      </c>
      <c r="B30" s="10">
        <f>INDEX([1]VALORACION_2!B$9:B$33,MATCH($A30,[1]VALORACION_2!$G$9:$G$33,0))</f>
        <v>0</v>
      </c>
      <c r="C30" s="11">
        <f>INDEX([1]VALORACION_2!C$9:C$33,MATCH($A30,[1]VALORACION_2!$G$9:$G$33,0))</f>
        <v>0</v>
      </c>
      <c r="D30" s="32">
        <f>INDEX([1]VALORACION_2!D$9:D$33,MATCH($A30,[1]VALORACION_2!$G$9:$G$33,0))</f>
        <v>0</v>
      </c>
      <c r="E30" s="31">
        <f>INDEX([1]VALORACION_2!E$9:E$33,MATCH($A30,[1]VALORACION_2!$G$9:$G$33,0))</f>
        <v>0</v>
      </c>
    </row>
    <row r="31" spans="1:5" x14ac:dyDescent="0.25">
      <c r="A31" s="23">
        <v>23</v>
      </c>
      <c r="B31" s="10">
        <f>INDEX([1]VALORACION_2!B$9:B$33,MATCH($A31,[1]VALORACION_2!$G$9:$G$33,0))</f>
        <v>0</v>
      </c>
      <c r="C31" s="11">
        <f>INDEX([1]VALORACION_2!C$9:C$33,MATCH($A31,[1]VALORACION_2!$G$9:$G$33,0))</f>
        <v>0</v>
      </c>
      <c r="D31" s="32">
        <f>INDEX([1]VALORACION_2!D$9:D$33,MATCH($A31,[1]VALORACION_2!$G$9:$G$33,0))</f>
        <v>0</v>
      </c>
      <c r="E31" s="31">
        <f>INDEX([1]VALORACION_2!E$9:E$33,MATCH($A31,[1]VALORACION_2!$G$9:$G$33,0))</f>
        <v>0</v>
      </c>
    </row>
    <row r="32" spans="1:5" x14ac:dyDescent="0.25">
      <c r="A32" s="23">
        <v>24</v>
      </c>
      <c r="B32" s="10">
        <f>INDEX([1]VALORACION_2!B$9:B$33,MATCH($A32,[1]VALORACION_2!$G$9:$G$33,0))</f>
        <v>0</v>
      </c>
      <c r="C32" s="11">
        <f>INDEX([1]VALORACION_2!C$9:C$33,MATCH($A32,[1]VALORACION_2!$G$9:$G$33,0))</f>
        <v>0</v>
      </c>
      <c r="D32" s="32">
        <f>INDEX([1]VALORACION_2!D$9:D$33,MATCH($A32,[1]VALORACION_2!$G$9:$G$33,0))</f>
        <v>0</v>
      </c>
      <c r="E32" s="31">
        <f>INDEX([1]VALORACION_2!E$9:E$33,MATCH($A32,[1]VALORACION_2!$G$9:$G$33,0))</f>
        <v>0</v>
      </c>
    </row>
    <row r="33" spans="1:5" x14ac:dyDescent="0.25">
      <c r="A33" s="23">
        <v>25</v>
      </c>
      <c r="B33" s="30">
        <f>INDEX([1]VALORACION_2!B$9:B$33,MATCH($A33,[1]VALORACION_2!$G$9:$G$33,0))</f>
        <v>0</v>
      </c>
      <c r="C33" s="12">
        <f>INDEX([1]VALORACION_2!C$9:C$33,MATCH($A33,[1]VALORACION_2!$G$9:$G$33,0))</f>
        <v>0</v>
      </c>
      <c r="D33" s="29">
        <f>INDEX([1]VALORACION_2!D$9:D$33,MATCH($A33,[1]VALORACION_2!$G$9:$G$33,0))</f>
        <v>0</v>
      </c>
      <c r="E33" s="28">
        <f>INDEX([1]VALORACION_2!E$9:E$33,MATCH($A33,[1]VALORACION_2!$G$9:$G$33,0))</f>
        <v>0</v>
      </c>
    </row>
  </sheetData>
  <sheetProtection algorithmName="SHA-512" hashValue="Sqg1ltJkDyVlC2j8qfz3VVtUbYzE0Ow3W9zil2dHZZ2f1c3QfYl2yGBp1/7oWIYCvFahgOCvIAa/UtX+QeIcqQ==" saltValue="d5lj4mjy9k9Cx1OcNAE7Bg==" spinCount="100000" sheet="1" scenarios="1" formatCells="0" formatColumns="0"/>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A1D42B-1BB0-4B50-B4F5-A0D64DF44005}">
  <dimension ref="B2:I13"/>
  <sheetViews>
    <sheetView workbookViewId="0">
      <selection activeCell="L8" sqref="L8"/>
    </sheetView>
  </sheetViews>
  <sheetFormatPr baseColWidth="10" defaultRowHeight="15" x14ac:dyDescent="0.25"/>
  <cols>
    <col min="2" max="2" width="43.7109375" customWidth="1"/>
    <col min="3" max="3" width="14" customWidth="1"/>
    <col min="4" max="4" width="19.28515625" customWidth="1"/>
    <col min="5" max="5" width="12.42578125" customWidth="1"/>
    <col min="6" max="6" width="12.85546875" hidden="1" customWidth="1"/>
    <col min="7" max="7" width="14.42578125" customWidth="1"/>
    <col min="8" max="8" width="13.28515625" hidden="1" customWidth="1"/>
  </cols>
  <sheetData>
    <row r="2" spans="2:9" x14ac:dyDescent="0.25">
      <c r="B2" s="56" t="s">
        <v>66</v>
      </c>
      <c r="C2" s="57"/>
      <c r="D2" s="57"/>
      <c r="E2" s="57"/>
      <c r="F2" s="57"/>
      <c r="G2" s="57"/>
      <c r="H2" s="57"/>
      <c r="I2" s="58"/>
    </row>
    <row r="3" spans="2:9" ht="51" x14ac:dyDescent="0.25">
      <c r="B3" s="41" t="s">
        <v>48</v>
      </c>
      <c r="C3" s="41" t="s">
        <v>49</v>
      </c>
      <c r="D3" s="41" t="s">
        <v>50</v>
      </c>
      <c r="E3" s="41" t="s">
        <v>51</v>
      </c>
      <c r="F3" s="41" t="s">
        <v>52</v>
      </c>
      <c r="G3" s="41" t="s">
        <v>53</v>
      </c>
      <c r="H3" s="41" t="s">
        <v>52</v>
      </c>
      <c r="I3" s="41" t="s">
        <v>54</v>
      </c>
    </row>
    <row r="4" spans="2:9" ht="25.5" x14ac:dyDescent="0.25">
      <c r="B4" s="42" t="s">
        <v>55</v>
      </c>
      <c r="C4" s="43">
        <v>2</v>
      </c>
      <c r="D4" s="44">
        <v>445699</v>
      </c>
      <c r="E4" s="45">
        <v>373900</v>
      </c>
      <c r="F4" s="46"/>
      <c r="G4" s="46" t="s">
        <v>56</v>
      </c>
      <c r="H4" s="46"/>
      <c r="I4" s="46" t="s">
        <v>57</v>
      </c>
    </row>
    <row r="5" spans="2:9" ht="25.5" x14ac:dyDescent="0.25">
      <c r="B5" s="42" t="s">
        <v>58</v>
      </c>
      <c r="C5" s="43">
        <v>10</v>
      </c>
      <c r="D5" s="44">
        <v>5500</v>
      </c>
      <c r="E5" s="45">
        <v>4750.2299999999996</v>
      </c>
      <c r="F5" s="46"/>
      <c r="G5" s="46" t="s">
        <v>56</v>
      </c>
      <c r="H5" s="46"/>
      <c r="I5" s="46" t="s">
        <v>57</v>
      </c>
    </row>
    <row r="6" spans="2:9" ht="25.5" x14ac:dyDescent="0.25">
      <c r="B6" s="42" t="s">
        <v>59</v>
      </c>
      <c r="C6" s="43">
        <v>275</v>
      </c>
      <c r="D6" s="44">
        <v>70</v>
      </c>
      <c r="E6" s="45">
        <v>68</v>
      </c>
      <c r="F6" s="46"/>
      <c r="G6" s="46" t="s">
        <v>56</v>
      </c>
      <c r="H6" s="46"/>
      <c r="I6" s="46" t="s">
        <v>57</v>
      </c>
    </row>
    <row r="7" spans="2:9" ht="25.5" x14ac:dyDescent="0.25">
      <c r="B7" s="42" t="s">
        <v>60</v>
      </c>
      <c r="C7" s="43">
        <v>50</v>
      </c>
      <c r="D7" s="44">
        <v>75</v>
      </c>
      <c r="E7" s="45">
        <v>71</v>
      </c>
      <c r="F7" s="46"/>
      <c r="G7" s="46" t="s">
        <v>56</v>
      </c>
      <c r="H7" s="46"/>
      <c r="I7" s="46" t="s">
        <v>57</v>
      </c>
    </row>
    <row r="8" spans="2:9" ht="25.5" x14ac:dyDescent="0.25">
      <c r="B8" s="42" t="s">
        <v>61</v>
      </c>
      <c r="C8" s="43">
        <v>20</v>
      </c>
      <c r="D8" s="44">
        <v>95</v>
      </c>
      <c r="E8" s="45">
        <v>90</v>
      </c>
      <c r="F8" s="46"/>
      <c r="G8" s="46" t="s">
        <v>56</v>
      </c>
      <c r="H8" s="46"/>
      <c r="I8" s="46" t="s">
        <v>57</v>
      </c>
    </row>
    <row r="9" spans="2:9" x14ac:dyDescent="0.25">
      <c r="B9" s="47"/>
      <c r="C9" s="48" t="s">
        <v>2</v>
      </c>
      <c r="D9" s="49">
        <v>971298</v>
      </c>
      <c r="E9" s="49">
        <v>819352.3</v>
      </c>
      <c r="F9" s="50"/>
      <c r="G9" s="51"/>
      <c r="H9" s="51"/>
      <c r="I9" s="51"/>
    </row>
    <row r="10" spans="2:9" x14ac:dyDescent="0.25">
      <c r="B10" s="52"/>
      <c r="C10" s="47"/>
      <c r="D10" s="47"/>
      <c r="E10" s="50"/>
      <c r="F10" s="50"/>
      <c r="G10" s="51"/>
      <c r="H10" s="51"/>
      <c r="I10" s="51"/>
    </row>
    <row r="11" spans="2:9" x14ac:dyDescent="0.25">
      <c r="B11" s="47"/>
      <c r="C11" s="47"/>
      <c r="D11" s="47"/>
      <c r="E11" s="50"/>
      <c r="F11" s="50"/>
      <c r="G11" s="50"/>
      <c r="H11" s="50"/>
      <c r="I11" s="50"/>
    </row>
    <row r="12" spans="2:9" ht="25.5" x14ac:dyDescent="0.25">
      <c r="B12" s="41" t="s">
        <v>48</v>
      </c>
      <c r="C12" s="41" t="s">
        <v>62</v>
      </c>
      <c r="D12" s="41" t="s">
        <v>63</v>
      </c>
      <c r="E12" s="50"/>
      <c r="F12" s="50"/>
      <c r="G12" s="50"/>
      <c r="H12" s="50"/>
      <c r="I12" s="50"/>
    </row>
    <row r="13" spans="2:9" ht="25.5" x14ac:dyDescent="0.25">
      <c r="B13" s="53" t="s">
        <v>64</v>
      </c>
      <c r="C13" s="54" t="s">
        <v>65</v>
      </c>
      <c r="D13" s="55">
        <v>2</v>
      </c>
      <c r="E13" s="50"/>
      <c r="F13" s="50"/>
      <c r="G13" s="50"/>
      <c r="H13" s="50"/>
      <c r="I13" s="50"/>
    </row>
  </sheetData>
  <mergeCells count="1">
    <mergeCell ref="B2:I2"/>
  </mergeCells>
  <conditionalFormatting sqref="E4:E8">
    <cfRule type="expression" dxfId="1" priority="2">
      <formula>AND(E4&lt;&gt;"",D4&lt;&gt;"",E4&gt;D4)</formula>
    </cfRule>
  </conditionalFormatting>
  <conditionalFormatting sqref="D13">
    <cfRule type="expression" dxfId="0" priority="1">
      <formula>AND(D13&lt;&gt;"",#REF!&lt;&gt;"",D13&gt;#REF!)</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2"/>
  <dimension ref="A1:R50"/>
  <sheetViews>
    <sheetView showGridLines="0" workbookViewId="0"/>
  </sheetViews>
  <sheetFormatPr baseColWidth="10" defaultRowHeight="15" x14ac:dyDescent="0.25"/>
  <sheetData>
    <row r="1" spans="1:18" x14ac:dyDescent="0.25">
      <c r="A1" s="59"/>
      <c r="B1" s="59"/>
      <c r="C1" s="59"/>
      <c r="D1" s="59"/>
      <c r="E1" s="59"/>
      <c r="F1" s="59"/>
      <c r="G1" s="59"/>
      <c r="H1" s="59"/>
      <c r="I1" s="59"/>
      <c r="J1" s="59"/>
      <c r="K1" s="59"/>
      <c r="L1" s="59"/>
      <c r="M1" s="59"/>
      <c r="N1" s="59"/>
      <c r="O1" s="59"/>
      <c r="P1" s="59"/>
      <c r="Q1" s="59"/>
      <c r="R1" s="59"/>
    </row>
    <row r="2" spans="1:18" ht="21" x14ac:dyDescent="0.35">
      <c r="A2" s="129" t="s">
        <v>31</v>
      </c>
      <c r="B2" s="129"/>
      <c r="C2" s="129"/>
      <c r="D2" s="129"/>
      <c r="E2" s="129"/>
      <c r="F2" s="129"/>
      <c r="G2" s="130"/>
      <c r="H2" s="130"/>
      <c r="I2" s="130"/>
      <c r="J2" s="130"/>
      <c r="K2" s="130"/>
      <c r="L2" s="130"/>
      <c r="M2" s="130"/>
      <c r="N2" s="130"/>
      <c r="O2" s="130"/>
      <c r="P2" s="130"/>
      <c r="Q2" s="130"/>
      <c r="R2" s="59"/>
    </row>
    <row r="3" spans="1:18" x14ac:dyDescent="0.25">
      <c r="A3" s="59"/>
      <c r="B3" s="59"/>
      <c r="C3" s="59"/>
      <c r="D3" s="59"/>
      <c r="E3" s="59"/>
      <c r="F3" s="59"/>
      <c r="G3" s="59"/>
      <c r="H3" s="59"/>
      <c r="I3" s="59"/>
      <c r="J3" s="59"/>
      <c r="K3" s="59"/>
      <c r="L3" s="59"/>
      <c r="M3" s="59"/>
      <c r="N3" s="59"/>
      <c r="O3" s="59"/>
      <c r="P3" s="59"/>
      <c r="Q3" s="59"/>
      <c r="R3" s="59"/>
    </row>
    <row r="4" spans="1:18" x14ac:dyDescent="0.25">
      <c r="A4" s="59"/>
      <c r="B4" s="59"/>
      <c r="C4" s="59"/>
      <c r="D4" s="59"/>
      <c r="E4" s="59"/>
      <c r="F4" s="59"/>
      <c r="G4" s="59"/>
      <c r="H4" s="59"/>
      <c r="I4" s="59"/>
      <c r="J4" s="59"/>
      <c r="K4" s="59"/>
      <c r="L4" s="59"/>
      <c r="M4" s="59"/>
      <c r="N4" s="59"/>
      <c r="O4" s="59"/>
      <c r="P4" s="59"/>
      <c r="Q4" s="59"/>
      <c r="R4" s="59"/>
    </row>
    <row r="5" spans="1:18" x14ac:dyDescent="0.25">
      <c r="A5" s="59"/>
      <c r="B5" s="59"/>
      <c r="C5" s="59"/>
      <c r="D5" s="59"/>
      <c r="E5" s="59"/>
      <c r="F5" s="59"/>
      <c r="G5" s="59"/>
      <c r="H5" s="59"/>
      <c r="I5" s="59"/>
      <c r="J5" s="59"/>
      <c r="K5" s="59"/>
      <c r="L5" s="59"/>
      <c r="M5" s="59"/>
      <c r="N5" s="59"/>
      <c r="O5" s="59"/>
      <c r="P5" s="59"/>
      <c r="Q5" s="59"/>
      <c r="R5" s="59"/>
    </row>
    <row r="6" spans="1:18" x14ac:dyDescent="0.25">
      <c r="A6" s="131" t="s">
        <v>20</v>
      </c>
      <c r="B6" s="59" t="s">
        <v>21</v>
      </c>
      <c r="C6" s="59"/>
      <c r="D6" s="59"/>
      <c r="E6" s="59"/>
      <c r="F6" s="59"/>
      <c r="G6" s="59"/>
      <c r="H6" s="59"/>
      <c r="I6" s="59"/>
      <c r="J6" s="59"/>
      <c r="K6" s="59"/>
      <c r="L6" s="59"/>
      <c r="M6" s="59"/>
      <c r="N6" s="59"/>
      <c r="O6" s="59"/>
      <c r="P6" s="59"/>
      <c r="Q6" s="59"/>
      <c r="R6" s="59"/>
    </row>
    <row r="7" spans="1:18" x14ac:dyDescent="0.25">
      <c r="A7" s="59"/>
      <c r="B7" s="59"/>
      <c r="C7" s="59"/>
      <c r="D7" s="59"/>
      <c r="E7" s="59"/>
      <c r="F7" s="59"/>
      <c r="G7" s="59"/>
      <c r="H7" s="59"/>
      <c r="I7" s="59"/>
      <c r="J7" s="59"/>
      <c r="K7" s="59"/>
      <c r="L7" s="59"/>
      <c r="M7" s="59"/>
      <c r="N7" s="59"/>
      <c r="O7" s="59"/>
      <c r="P7" s="59"/>
      <c r="Q7" s="59"/>
      <c r="R7" s="59"/>
    </row>
    <row r="8" spans="1:18" x14ac:dyDescent="0.25">
      <c r="A8" s="131" t="s">
        <v>22</v>
      </c>
      <c r="B8" s="134" t="s">
        <v>23</v>
      </c>
      <c r="C8" s="134"/>
      <c r="D8" s="134"/>
      <c r="E8" s="134"/>
      <c r="F8" s="134"/>
      <c r="G8" s="134"/>
      <c r="H8" s="134"/>
      <c r="I8" s="134"/>
      <c r="J8" s="134"/>
      <c r="K8" s="134"/>
      <c r="L8" s="134"/>
      <c r="M8" s="134"/>
      <c r="N8" s="134"/>
      <c r="O8" s="134"/>
      <c r="P8" s="134"/>
      <c r="Q8" s="134"/>
      <c r="R8" s="59"/>
    </row>
    <row r="9" spans="1:18" x14ac:dyDescent="0.25">
      <c r="A9" s="59"/>
      <c r="B9" s="59"/>
      <c r="C9" s="59"/>
      <c r="D9" s="59"/>
      <c r="E9" s="59"/>
      <c r="F9" s="59"/>
      <c r="G9" s="59"/>
      <c r="H9" s="59"/>
      <c r="I9" s="59"/>
      <c r="J9" s="59"/>
      <c r="K9" s="59"/>
      <c r="L9" s="59"/>
      <c r="M9" s="59"/>
      <c r="N9" s="59"/>
      <c r="O9" s="59"/>
      <c r="P9" s="59"/>
      <c r="Q9" s="59"/>
      <c r="R9" s="59"/>
    </row>
    <row r="10" spans="1:18" x14ac:dyDescent="0.25">
      <c r="A10" s="131" t="s">
        <v>24</v>
      </c>
      <c r="B10" s="134" t="s">
        <v>30</v>
      </c>
      <c r="C10" s="134"/>
      <c r="D10" s="134"/>
      <c r="E10" s="134"/>
      <c r="F10" s="134"/>
      <c r="G10" s="134"/>
      <c r="H10" s="134"/>
      <c r="I10" s="134"/>
      <c r="J10" s="134"/>
      <c r="K10" s="134"/>
      <c r="L10" s="134"/>
      <c r="M10" s="134"/>
      <c r="N10" s="134"/>
      <c r="O10" s="134"/>
      <c r="P10" s="134"/>
      <c r="Q10" s="134"/>
      <c r="R10" s="59"/>
    </row>
    <row r="11" spans="1:18" x14ac:dyDescent="0.25">
      <c r="A11" s="59"/>
      <c r="B11" s="59"/>
      <c r="C11" s="59"/>
      <c r="D11" s="59"/>
      <c r="E11" s="59"/>
      <c r="F11" s="59"/>
      <c r="G11" s="59"/>
      <c r="H11" s="59"/>
      <c r="I11" s="59"/>
      <c r="J11" s="59"/>
      <c r="K11" s="59"/>
      <c r="L11" s="59"/>
      <c r="M11" s="59"/>
      <c r="N11" s="59"/>
      <c r="O11" s="59"/>
      <c r="P11" s="59"/>
      <c r="Q11" s="59"/>
      <c r="R11" s="59"/>
    </row>
    <row r="12" spans="1:18" x14ac:dyDescent="0.25">
      <c r="A12" s="59"/>
      <c r="B12" s="59"/>
      <c r="C12" s="59"/>
      <c r="D12" s="59"/>
      <c r="E12" s="59"/>
      <c r="F12" s="59"/>
      <c r="G12" s="59"/>
      <c r="H12" s="59"/>
      <c r="I12" s="59"/>
      <c r="J12" s="59"/>
      <c r="K12" s="59"/>
      <c r="L12" s="59"/>
      <c r="M12" s="59"/>
      <c r="N12" s="59"/>
      <c r="O12" s="59"/>
      <c r="P12" s="59"/>
      <c r="Q12" s="59"/>
      <c r="R12" s="59"/>
    </row>
    <row r="13" spans="1:18" ht="15.75" x14ac:dyDescent="0.25">
      <c r="A13" s="59"/>
      <c r="B13" s="59"/>
      <c r="C13" s="132" t="s">
        <v>25</v>
      </c>
      <c r="D13" s="133"/>
      <c r="E13" s="59"/>
      <c r="F13" s="59"/>
      <c r="G13" s="59"/>
      <c r="H13" s="59"/>
      <c r="I13" s="59"/>
      <c r="J13" s="59"/>
      <c r="K13" s="59"/>
      <c r="L13" s="59"/>
      <c r="M13" s="59"/>
      <c r="N13" s="59"/>
      <c r="O13" s="59"/>
      <c r="P13" s="59"/>
      <c r="Q13" s="59"/>
      <c r="R13" s="59"/>
    </row>
    <row r="14" spans="1:18" x14ac:dyDescent="0.25">
      <c r="A14" s="59"/>
      <c r="B14" s="59"/>
      <c r="C14" s="59"/>
      <c r="D14" s="59"/>
      <c r="E14" s="59"/>
      <c r="F14" s="59"/>
      <c r="G14" s="59"/>
      <c r="H14" s="59"/>
      <c r="I14" s="59"/>
      <c r="J14" s="59"/>
      <c r="K14" s="59"/>
      <c r="L14" s="59"/>
      <c r="M14" s="59"/>
      <c r="N14" s="59"/>
      <c r="O14" s="59"/>
      <c r="P14" s="59"/>
      <c r="Q14" s="59"/>
      <c r="R14" s="59"/>
    </row>
    <row r="15" spans="1:18" x14ac:dyDescent="0.25">
      <c r="A15" s="59"/>
      <c r="B15" s="59"/>
      <c r="C15" s="59"/>
      <c r="D15" s="59"/>
      <c r="E15" s="59"/>
      <c r="F15" s="59"/>
      <c r="G15" s="59"/>
      <c r="H15" s="59"/>
      <c r="I15" s="59"/>
      <c r="J15" s="59"/>
      <c r="K15" s="59"/>
      <c r="L15" s="59"/>
      <c r="M15" s="59"/>
      <c r="N15" s="59"/>
      <c r="O15" s="59"/>
      <c r="P15" s="59"/>
      <c r="Q15" s="59"/>
      <c r="R15" s="59"/>
    </row>
    <row r="16" spans="1:18" x14ac:dyDescent="0.25">
      <c r="A16" s="59"/>
      <c r="B16" s="59"/>
      <c r="C16" s="59"/>
      <c r="D16" s="59"/>
      <c r="E16" s="59"/>
      <c r="F16" s="59"/>
      <c r="G16" s="59"/>
      <c r="H16" s="59"/>
      <c r="I16" s="59"/>
      <c r="J16" s="59"/>
      <c r="K16" s="59"/>
      <c r="L16" s="59"/>
      <c r="M16" s="59"/>
      <c r="N16" s="59"/>
      <c r="O16" s="59"/>
      <c r="P16" s="59"/>
      <c r="Q16" s="59"/>
      <c r="R16" s="59"/>
    </row>
    <row r="17" spans="1:18" x14ac:dyDescent="0.25">
      <c r="A17" s="59"/>
      <c r="B17" s="59"/>
      <c r="C17" s="59"/>
      <c r="D17" s="59"/>
      <c r="E17" s="59"/>
      <c r="F17" s="59"/>
      <c r="G17" s="59"/>
      <c r="H17" s="59"/>
      <c r="I17" s="59"/>
      <c r="J17" s="59"/>
      <c r="K17" s="59"/>
      <c r="L17" s="59"/>
      <c r="M17" s="59"/>
      <c r="N17" s="59"/>
      <c r="O17" s="59"/>
      <c r="P17" s="59"/>
      <c r="Q17" s="59"/>
      <c r="R17" s="59"/>
    </row>
    <row r="18" spans="1:18" x14ac:dyDescent="0.25">
      <c r="A18" s="59"/>
      <c r="B18" s="59"/>
      <c r="C18" s="59"/>
      <c r="D18" s="59"/>
      <c r="E18" s="59"/>
      <c r="F18" s="59"/>
      <c r="G18" s="59"/>
      <c r="H18" s="59"/>
      <c r="I18" s="59"/>
      <c r="J18" s="59"/>
      <c r="K18" s="59"/>
      <c r="L18" s="59"/>
      <c r="M18" s="59"/>
      <c r="N18" s="59"/>
      <c r="O18" s="59"/>
      <c r="P18" s="59"/>
      <c r="Q18" s="59"/>
      <c r="R18" s="59"/>
    </row>
    <row r="19" spans="1:18" x14ac:dyDescent="0.25">
      <c r="A19" s="59"/>
      <c r="B19" s="59"/>
      <c r="C19" s="59"/>
      <c r="D19" s="59"/>
      <c r="E19" s="59"/>
      <c r="F19" s="59"/>
      <c r="G19" s="59"/>
      <c r="H19" s="59"/>
      <c r="I19" s="59"/>
      <c r="J19" s="59"/>
      <c r="K19" s="59"/>
      <c r="L19" s="59"/>
      <c r="M19" s="59"/>
      <c r="N19" s="59"/>
      <c r="O19" s="59"/>
      <c r="P19" s="59"/>
      <c r="Q19" s="59"/>
      <c r="R19" s="59"/>
    </row>
    <row r="20" spans="1:18" x14ac:dyDescent="0.25">
      <c r="A20" s="59"/>
      <c r="B20" s="59"/>
      <c r="C20" s="59"/>
      <c r="D20" s="59"/>
      <c r="E20" s="59"/>
      <c r="F20" s="59"/>
      <c r="G20" s="59"/>
      <c r="H20" s="59"/>
      <c r="I20" s="59"/>
      <c r="J20" s="59"/>
      <c r="K20" s="59"/>
      <c r="L20" s="59"/>
      <c r="M20" s="59"/>
      <c r="N20" s="59"/>
      <c r="O20" s="59"/>
      <c r="P20" s="59"/>
      <c r="Q20" s="59"/>
      <c r="R20" s="59"/>
    </row>
    <row r="21" spans="1:18" x14ac:dyDescent="0.25">
      <c r="A21" s="59"/>
      <c r="B21" s="59"/>
      <c r="C21" s="59"/>
      <c r="D21" s="59"/>
      <c r="E21" s="59"/>
      <c r="F21" s="59"/>
      <c r="G21" s="59"/>
      <c r="H21" s="59"/>
      <c r="I21" s="59"/>
      <c r="J21" s="59"/>
      <c r="K21" s="59"/>
      <c r="L21" s="59"/>
      <c r="M21" s="59"/>
      <c r="N21" s="59"/>
      <c r="O21" s="59"/>
      <c r="P21" s="59"/>
      <c r="Q21" s="59"/>
      <c r="R21" s="59"/>
    </row>
    <row r="22" spans="1:18" x14ac:dyDescent="0.25">
      <c r="A22" s="59"/>
      <c r="B22" s="59"/>
      <c r="C22" s="59"/>
      <c r="D22" s="59"/>
      <c r="E22" s="59"/>
      <c r="F22" s="59"/>
      <c r="G22" s="59"/>
      <c r="H22" s="59"/>
      <c r="I22" s="59"/>
      <c r="J22" s="59"/>
      <c r="K22" s="59"/>
      <c r="L22" s="59"/>
      <c r="M22" s="59"/>
      <c r="N22" s="59"/>
      <c r="O22" s="59"/>
      <c r="P22" s="59"/>
      <c r="Q22" s="59"/>
      <c r="R22" s="59"/>
    </row>
    <row r="23" spans="1:18" x14ac:dyDescent="0.25">
      <c r="A23" s="59"/>
      <c r="B23" s="59"/>
      <c r="C23" s="59"/>
      <c r="D23" s="59"/>
      <c r="E23" s="59"/>
      <c r="F23" s="59"/>
      <c r="G23" s="59"/>
      <c r="H23" s="59"/>
      <c r="I23" s="59"/>
      <c r="J23" s="59"/>
      <c r="K23" s="59"/>
      <c r="L23" s="59"/>
      <c r="M23" s="59"/>
      <c r="N23" s="59"/>
      <c r="O23" s="59"/>
      <c r="P23" s="59"/>
      <c r="Q23" s="59"/>
      <c r="R23" s="59"/>
    </row>
    <row r="24" spans="1:18" x14ac:dyDescent="0.25">
      <c r="A24" s="59"/>
      <c r="B24" s="59"/>
      <c r="C24" s="59"/>
      <c r="D24" s="59"/>
      <c r="E24" s="59"/>
      <c r="F24" s="59"/>
      <c r="G24" s="59"/>
      <c r="H24" s="59"/>
      <c r="I24" s="59"/>
      <c r="J24" s="59"/>
      <c r="K24" s="59"/>
      <c r="L24" s="59"/>
      <c r="M24" s="59"/>
      <c r="N24" s="59"/>
      <c r="O24" s="59"/>
      <c r="P24" s="59"/>
      <c r="Q24" s="59"/>
      <c r="R24" s="59"/>
    </row>
    <row r="25" spans="1:18" x14ac:dyDescent="0.25">
      <c r="A25" s="59"/>
      <c r="B25" s="59"/>
      <c r="C25" s="59"/>
      <c r="D25" s="59"/>
      <c r="E25" s="59"/>
      <c r="F25" s="59"/>
      <c r="G25" s="59"/>
      <c r="H25" s="59"/>
      <c r="I25" s="59"/>
      <c r="J25" s="59"/>
      <c r="K25" s="59"/>
      <c r="L25" s="59"/>
      <c r="M25" s="59"/>
      <c r="N25" s="59"/>
      <c r="O25" s="59"/>
      <c r="P25" s="59"/>
      <c r="Q25" s="59"/>
      <c r="R25" s="59"/>
    </row>
    <row r="26" spans="1:18" x14ac:dyDescent="0.25">
      <c r="A26" s="59"/>
      <c r="B26" s="59"/>
      <c r="C26" s="59"/>
      <c r="D26" s="59"/>
      <c r="E26" s="59"/>
      <c r="F26" s="59"/>
      <c r="G26" s="59"/>
      <c r="H26" s="59"/>
      <c r="I26" s="59"/>
      <c r="J26" s="59"/>
      <c r="K26" s="59"/>
      <c r="L26" s="59"/>
      <c r="M26" s="59"/>
      <c r="N26" s="59"/>
      <c r="O26" s="59"/>
      <c r="P26" s="59"/>
      <c r="Q26" s="59"/>
      <c r="R26" s="59"/>
    </row>
    <row r="27" spans="1:18" x14ac:dyDescent="0.25">
      <c r="A27" s="59"/>
      <c r="B27" s="59"/>
      <c r="C27" s="59"/>
      <c r="D27" s="59"/>
      <c r="E27" s="59"/>
      <c r="F27" s="59"/>
      <c r="G27" s="59"/>
      <c r="H27" s="59"/>
      <c r="I27" s="59"/>
      <c r="J27" s="59"/>
      <c r="K27" s="59"/>
      <c r="L27" s="59"/>
      <c r="M27" s="59"/>
      <c r="N27" s="59"/>
      <c r="O27" s="59"/>
      <c r="P27" s="59"/>
      <c r="Q27" s="59"/>
      <c r="R27" s="59"/>
    </row>
    <row r="28" spans="1:18" x14ac:dyDescent="0.25">
      <c r="A28" s="59"/>
      <c r="B28" s="59"/>
      <c r="C28" s="59"/>
      <c r="D28" s="59"/>
      <c r="E28" s="59"/>
      <c r="F28" s="59"/>
      <c r="G28" s="59"/>
      <c r="H28" s="59"/>
      <c r="I28" s="59"/>
      <c r="J28" s="59"/>
      <c r="K28" s="59"/>
      <c r="L28" s="59"/>
      <c r="M28" s="59"/>
      <c r="N28" s="59"/>
      <c r="O28" s="59"/>
      <c r="P28" s="59"/>
      <c r="Q28" s="59"/>
      <c r="R28" s="59"/>
    </row>
    <row r="29" spans="1:18" x14ac:dyDescent="0.25">
      <c r="A29" s="59"/>
      <c r="B29" s="59"/>
      <c r="C29" s="59"/>
      <c r="D29" s="59"/>
      <c r="E29" s="59"/>
      <c r="F29" s="59"/>
      <c r="G29" s="59"/>
      <c r="H29" s="59"/>
      <c r="I29" s="59"/>
      <c r="J29" s="59"/>
      <c r="K29" s="59"/>
      <c r="L29" s="59"/>
      <c r="M29" s="59"/>
      <c r="N29" s="59"/>
      <c r="O29" s="59"/>
      <c r="P29" s="59"/>
      <c r="Q29" s="59"/>
      <c r="R29" s="59"/>
    </row>
    <row r="30" spans="1:18" x14ac:dyDescent="0.25">
      <c r="A30" s="59"/>
      <c r="B30" s="59"/>
      <c r="C30" s="59"/>
      <c r="D30" s="59"/>
      <c r="E30" s="59"/>
      <c r="F30" s="59"/>
      <c r="G30" s="59"/>
      <c r="H30" s="59"/>
      <c r="I30" s="59"/>
      <c r="J30" s="59"/>
      <c r="K30" s="59"/>
      <c r="L30" s="59"/>
      <c r="M30" s="59"/>
      <c r="N30" s="59"/>
      <c r="O30" s="59"/>
      <c r="P30" s="59"/>
      <c r="Q30" s="59"/>
      <c r="R30" s="59"/>
    </row>
    <row r="31" spans="1:18" x14ac:dyDescent="0.25">
      <c r="A31" s="59"/>
      <c r="B31" s="59"/>
      <c r="C31" s="59"/>
      <c r="D31" s="59"/>
      <c r="E31" s="59"/>
      <c r="F31" s="59"/>
      <c r="G31" s="59"/>
      <c r="H31" s="59"/>
      <c r="I31" s="59"/>
      <c r="J31" s="59"/>
      <c r="K31" s="59"/>
      <c r="L31" s="59"/>
      <c r="M31" s="59"/>
      <c r="N31" s="59"/>
      <c r="O31" s="59"/>
      <c r="P31" s="59"/>
      <c r="Q31" s="59"/>
      <c r="R31" s="59"/>
    </row>
    <row r="32" spans="1:18" x14ac:dyDescent="0.25">
      <c r="A32" s="59"/>
      <c r="B32" s="59"/>
      <c r="C32" s="59"/>
      <c r="D32" s="59"/>
      <c r="E32" s="59"/>
      <c r="F32" s="59"/>
      <c r="G32" s="59"/>
      <c r="H32" s="59"/>
      <c r="I32" s="59"/>
      <c r="J32" s="59"/>
      <c r="K32" s="59"/>
      <c r="L32" s="59"/>
      <c r="M32" s="59"/>
      <c r="N32" s="59"/>
      <c r="O32" s="59"/>
      <c r="P32" s="59"/>
      <c r="Q32" s="59"/>
      <c r="R32" s="59"/>
    </row>
    <row r="33" spans="1:18" x14ac:dyDescent="0.25">
      <c r="A33" s="59"/>
      <c r="B33" s="59"/>
      <c r="C33" s="59"/>
      <c r="D33" s="59"/>
      <c r="E33" s="59"/>
      <c r="F33" s="59"/>
      <c r="G33" s="59"/>
      <c r="H33" s="59"/>
      <c r="I33" s="59"/>
      <c r="J33" s="59"/>
      <c r="K33" s="59"/>
      <c r="L33" s="59"/>
      <c r="M33" s="59"/>
      <c r="N33" s="59"/>
      <c r="O33" s="59"/>
      <c r="P33" s="59"/>
      <c r="Q33" s="59"/>
      <c r="R33" s="59"/>
    </row>
    <row r="34" spans="1:18" x14ac:dyDescent="0.25">
      <c r="A34" s="59"/>
      <c r="B34" s="59"/>
      <c r="C34" s="59"/>
      <c r="D34" s="59"/>
      <c r="E34" s="59"/>
      <c r="F34" s="59"/>
      <c r="G34" s="59"/>
      <c r="H34" s="59"/>
      <c r="I34" s="59"/>
      <c r="J34" s="59"/>
      <c r="K34" s="59"/>
      <c r="L34" s="59"/>
      <c r="M34" s="59"/>
      <c r="N34" s="59"/>
      <c r="O34" s="59"/>
      <c r="P34" s="59"/>
      <c r="Q34" s="59"/>
      <c r="R34" s="59"/>
    </row>
    <row r="35" spans="1:18" x14ac:dyDescent="0.25">
      <c r="A35" s="59"/>
      <c r="B35" s="59"/>
      <c r="C35" s="59"/>
      <c r="D35" s="59"/>
      <c r="E35" s="59"/>
      <c r="F35" s="59"/>
      <c r="G35" s="59"/>
      <c r="H35" s="59"/>
      <c r="I35" s="59"/>
      <c r="J35" s="59"/>
      <c r="K35" s="59"/>
      <c r="L35" s="59"/>
      <c r="M35" s="59"/>
      <c r="N35" s="59"/>
      <c r="O35" s="59"/>
      <c r="P35" s="59"/>
      <c r="Q35" s="59"/>
      <c r="R35" s="59"/>
    </row>
    <row r="36" spans="1:18" x14ac:dyDescent="0.25">
      <c r="A36" s="59"/>
      <c r="B36" s="59"/>
      <c r="C36" s="59"/>
      <c r="D36" s="59"/>
      <c r="E36" s="59"/>
      <c r="F36" s="59"/>
      <c r="G36" s="59"/>
      <c r="H36" s="59"/>
      <c r="I36" s="59"/>
      <c r="J36" s="59"/>
      <c r="K36" s="59"/>
      <c r="L36" s="59"/>
      <c r="M36" s="59"/>
      <c r="N36" s="59"/>
      <c r="O36" s="59"/>
      <c r="P36" s="59"/>
      <c r="Q36" s="59"/>
      <c r="R36" s="59"/>
    </row>
    <row r="37" spans="1:18" x14ac:dyDescent="0.25">
      <c r="A37" s="59"/>
      <c r="B37" s="59"/>
      <c r="C37" s="59"/>
      <c r="D37" s="59"/>
      <c r="E37" s="59"/>
      <c r="F37" s="59"/>
      <c r="G37" s="59"/>
      <c r="H37" s="59"/>
      <c r="I37" s="59"/>
      <c r="J37" s="59"/>
      <c r="K37" s="59"/>
      <c r="L37" s="59"/>
      <c r="M37" s="59"/>
      <c r="N37" s="59"/>
      <c r="O37" s="59"/>
      <c r="P37" s="59"/>
      <c r="Q37" s="59"/>
      <c r="R37" s="59"/>
    </row>
    <row r="38" spans="1:18" x14ac:dyDescent="0.25">
      <c r="A38" s="59"/>
      <c r="B38" s="59"/>
      <c r="C38" s="59"/>
      <c r="D38" s="59"/>
      <c r="E38" s="59"/>
      <c r="F38" s="59"/>
      <c r="G38" s="59"/>
      <c r="H38" s="59"/>
      <c r="I38" s="59"/>
      <c r="J38" s="59"/>
      <c r="K38" s="59"/>
      <c r="L38" s="59"/>
      <c r="M38" s="59"/>
      <c r="N38" s="59"/>
      <c r="O38" s="59"/>
      <c r="P38" s="59"/>
      <c r="Q38" s="59"/>
      <c r="R38" s="59"/>
    </row>
    <row r="39" spans="1:18" x14ac:dyDescent="0.25">
      <c r="A39" s="59"/>
      <c r="B39" s="59"/>
      <c r="C39" s="59"/>
      <c r="D39" s="59"/>
      <c r="E39" s="59"/>
      <c r="F39" s="59"/>
      <c r="G39" s="59"/>
      <c r="H39" s="59"/>
      <c r="I39" s="59"/>
      <c r="J39" s="59"/>
      <c r="K39" s="59"/>
      <c r="L39" s="59"/>
      <c r="M39" s="59"/>
      <c r="N39" s="59"/>
      <c r="O39" s="59"/>
      <c r="P39" s="59"/>
      <c r="Q39" s="59"/>
      <c r="R39" s="59"/>
    </row>
    <row r="40" spans="1:18" x14ac:dyDescent="0.25">
      <c r="A40" s="59"/>
      <c r="B40" s="59"/>
      <c r="C40" s="59"/>
      <c r="D40" s="59"/>
      <c r="E40" s="59"/>
      <c r="F40" s="59"/>
      <c r="G40" s="59"/>
      <c r="H40" s="59"/>
      <c r="I40" s="59"/>
      <c r="J40" s="59"/>
      <c r="K40" s="59"/>
      <c r="L40" s="59"/>
      <c r="M40" s="59"/>
      <c r="N40" s="59"/>
      <c r="O40" s="59"/>
      <c r="P40" s="59"/>
      <c r="Q40" s="59"/>
      <c r="R40" s="59"/>
    </row>
    <row r="41" spans="1:18" x14ac:dyDescent="0.25">
      <c r="A41" s="59"/>
      <c r="B41" s="59"/>
      <c r="C41" s="59"/>
      <c r="D41" s="59"/>
      <c r="E41" s="59"/>
      <c r="F41" s="59"/>
      <c r="G41" s="59"/>
      <c r="H41" s="59"/>
      <c r="I41" s="59"/>
      <c r="J41" s="59"/>
      <c r="K41" s="59"/>
      <c r="L41" s="59"/>
      <c r="M41" s="59"/>
      <c r="N41" s="59"/>
      <c r="O41" s="59"/>
      <c r="P41" s="59"/>
      <c r="Q41" s="59"/>
      <c r="R41" s="59"/>
    </row>
    <row r="42" spans="1:18" x14ac:dyDescent="0.25">
      <c r="A42" s="59"/>
      <c r="B42" s="59"/>
      <c r="C42" s="59"/>
      <c r="D42" s="59"/>
      <c r="E42" s="59"/>
      <c r="F42" s="59"/>
      <c r="G42" s="59"/>
      <c r="H42" s="59"/>
      <c r="I42" s="59"/>
      <c r="J42" s="59"/>
      <c r="K42" s="59"/>
      <c r="L42" s="59"/>
      <c r="M42" s="59"/>
      <c r="N42" s="59"/>
      <c r="O42" s="59"/>
      <c r="P42" s="59"/>
      <c r="Q42" s="59"/>
      <c r="R42" s="59"/>
    </row>
    <row r="43" spans="1:18" x14ac:dyDescent="0.25">
      <c r="A43" s="59"/>
      <c r="B43" s="59"/>
      <c r="C43" s="59"/>
      <c r="D43" s="59"/>
      <c r="E43" s="59"/>
      <c r="F43" s="59"/>
      <c r="G43" s="59"/>
      <c r="H43" s="59"/>
      <c r="I43" s="59"/>
      <c r="J43" s="59"/>
      <c r="K43" s="59"/>
      <c r="L43" s="59"/>
      <c r="M43" s="59"/>
      <c r="N43" s="59"/>
      <c r="O43" s="59"/>
      <c r="P43" s="59"/>
      <c r="Q43" s="59"/>
      <c r="R43" s="59"/>
    </row>
    <row r="44" spans="1:18" x14ac:dyDescent="0.25">
      <c r="A44" s="59"/>
      <c r="B44" s="59"/>
      <c r="C44" s="59"/>
      <c r="D44" s="59"/>
      <c r="E44" s="59"/>
      <c r="F44" s="59"/>
      <c r="G44" s="59"/>
      <c r="H44" s="59"/>
      <c r="I44" s="59"/>
      <c r="J44" s="59"/>
      <c r="K44" s="59"/>
      <c r="L44" s="59"/>
      <c r="M44" s="59"/>
      <c r="N44" s="59"/>
      <c r="O44" s="59"/>
      <c r="P44" s="59"/>
      <c r="Q44" s="59"/>
      <c r="R44" s="59"/>
    </row>
    <row r="45" spans="1:18" x14ac:dyDescent="0.25">
      <c r="A45" s="59"/>
      <c r="B45" s="59"/>
      <c r="C45" s="59"/>
      <c r="D45" s="59"/>
      <c r="E45" s="59"/>
      <c r="F45" s="59"/>
      <c r="G45" s="59"/>
      <c r="H45" s="59"/>
      <c r="I45" s="59"/>
      <c r="J45" s="59"/>
      <c r="K45" s="59"/>
      <c r="L45" s="59"/>
      <c r="M45" s="59"/>
      <c r="N45" s="59"/>
      <c r="O45" s="59"/>
      <c r="P45" s="59"/>
      <c r="Q45" s="59"/>
      <c r="R45" s="59"/>
    </row>
    <row r="46" spans="1:18" x14ac:dyDescent="0.25">
      <c r="A46" s="59"/>
      <c r="B46" s="59"/>
      <c r="C46" s="59"/>
      <c r="D46" s="59"/>
      <c r="E46" s="59"/>
      <c r="F46" s="59"/>
      <c r="G46" s="59"/>
      <c r="H46" s="59"/>
      <c r="I46" s="59"/>
      <c r="J46" s="59"/>
      <c r="K46" s="59"/>
      <c r="L46" s="59"/>
      <c r="M46" s="59"/>
      <c r="N46" s="59"/>
      <c r="O46" s="59"/>
      <c r="P46" s="59"/>
      <c r="Q46" s="59"/>
      <c r="R46" s="59"/>
    </row>
    <row r="47" spans="1:18" x14ac:dyDescent="0.25">
      <c r="A47" s="59"/>
      <c r="B47" s="59"/>
      <c r="C47" s="59"/>
      <c r="D47" s="59"/>
      <c r="E47" s="59"/>
      <c r="F47" s="59"/>
      <c r="G47" s="59"/>
      <c r="H47" s="59"/>
      <c r="I47" s="59"/>
      <c r="J47" s="59"/>
      <c r="K47" s="59"/>
      <c r="L47" s="59"/>
      <c r="M47" s="59"/>
      <c r="N47" s="59"/>
      <c r="O47" s="59"/>
      <c r="P47" s="59"/>
      <c r="Q47" s="59"/>
      <c r="R47" s="59"/>
    </row>
    <row r="48" spans="1:18" x14ac:dyDescent="0.25">
      <c r="A48" s="59"/>
      <c r="B48" s="59"/>
      <c r="C48" s="59"/>
      <c r="D48" s="59"/>
      <c r="E48" s="59"/>
      <c r="F48" s="59"/>
      <c r="G48" s="59"/>
      <c r="H48" s="59"/>
      <c r="I48" s="59"/>
      <c r="J48" s="59"/>
      <c r="K48" s="59"/>
      <c r="L48" s="59"/>
      <c r="M48" s="59"/>
      <c r="N48" s="59"/>
      <c r="O48" s="59"/>
      <c r="P48" s="59"/>
      <c r="Q48" s="59"/>
      <c r="R48" s="59"/>
    </row>
    <row r="49" spans="1:18" x14ac:dyDescent="0.25">
      <c r="A49" s="59"/>
      <c r="B49" s="59"/>
      <c r="C49" s="59"/>
      <c r="D49" s="59"/>
      <c r="E49" s="59"/>
      <c r="F49" s="59"/>
      <c r="G49" s="59"/>
      <c r="H49" s="59"/>
      <c r="I49" s="59"/>
      <c r="J49" s="59"/>
      <c r="K49" s="59"/>
      <c r="L49" s="59"/>
      <c r="M49" s="59"/>
      <c r="N49" s="59"/>
      <c r="O49" s="59"/>
      <c r="P49" s="59"/>
      <c r="Q49" s="59"/>
      <c r="R49" s="59"/>
    </row>
    <row r="50" spans="1:18" x14ac:dyDescent="0.25">
      <c r="A50" s="59"/>
      <c r="B50" s="59"/>
      <c r="C50" s="59"/>
      <c r="D50" s="59"/>
      <c r="E50" s="59"/>
      <c r="F50" s="59"/>
      <c r="G50" s="59"/>
      <c r="H50" s="59"/>
      <c r="I50" s="59"/>
      <c r="J50" s="59"/>
      <c r="K50" s="59"/>
      <c r="L50" s="59"/>
      <c r="M50" s="59"/>
      <c r="N50" s="59"/>
      <c r="O50" s="59"/>
      <c r="P50" s="59"/>
      <c r="Q50" s="59"/>
      <c r="R50" s="59"/>
    </row>
  </sheetData>
  <sheetProtection algorithmName="SHA-512" hashValue="kBFsvTSmIebeCXdIEKqGR7KNsHKGmk42v8T5Q7/UpCz4Tju7hnZv519GtqjFQ+qmBzp1IOtTLoYTh0UTdX3OuA==" saltValue="wRj8GNWbZ11R1bAXFrbURg==" spinCount="100000" sheet="1" formatCells="0" formatColumns="0"/>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8"/>
  <dimension ref="A1:T50"/>
  <sheetViews>
    <sheetView showGridLines="0" workbookViewId="0"/>
  </sheetViews>
  <sheetFormatPr baseColWidth="10" defaultRowHeight="15" x14ac:dyDescent="0.25"/>
  <sheetData>
    <row r="1" spans="1:20" x14ac:dyDescent="0.25">
      <c r="A1" s="59"/>
      <c r="B1" s="59"/>
      <c r="C1" s="59"/>
      <c r="D1" s="59"/>
      <c r="E1" s="59"/>
      <c r="F1" s="59"/>
      <c r="G1" s="59"/>
      <c r="H1" s="59"/>
      <c r="I1" s="59"/>
      <c r="J1" s="59"/>
      <c r="K1" s="59"/>
      <c r="L1" s="59"/>
      <c r="M1" s="59"/>
      <c r="N1" s="59"/>
      <c r="O1" s="59"/>
      <c r="P1" s="59"/>
      <c r="Q1" s="59"/>
      <c r="R1" s="59"/>
      <c r="S1" s="59"/>
      <c r="T1" s="59"/>
    </row>
    <row r="2" spans="1:20" x14ac:dyDescent="0.25">
      <c r="A2" s="59"/>
      <c r="B2" s="59"/>
      <c r="C2" s="59"/>
      <c r="D2" s="59"/>
      <c r="E2" s="59"/>
      <c r="F2" s="59"/>
      <c r="G2" s="59"/>
      <c r="H2" s="59"/>
      <c r="I2" s="59"/>
      <c r="J2" s="59"/>
      <c r="K2" s="59"/>
      <c r="L2" s="59"/>
      <c r="M2" s="59"/>
      <c r="N2" s="59"/>
      <c r="O2" s="59"/>
      <c r="P2" s="59"/>
      <c r="Q2" s="59"/>
      <c r="R2" s="59"/>
      <c r="S2" s="59"/>
      <c r="T2" s="59"/>
    </row>
    <row r="3" spans="1:20" x14ac:dyDescent="0.25">
      <c r="A3" s="59"/>
      <c r="B3" s="59"/>
      <c r="C3" s="59"/>
      <c r="D3" s="59"/>
      <c r="E3" s="59"/>
      <c r="F3" s="59"/>
      <c r="G3" s="59"/>
      <c r="H3" s="59"/>
      <c r="I3" s="59"/>
      <c r="J3" s="59"/>
      <c r="K3" s="59"/>
      <c r="L3" s="59"/>
      <c r="M3" s="59"/>
      <c r="N3" s="59"/>
      <c r="O3" s="59"/>
      <c r="P3" s="59"/>
      <c r="Q3" s="59"/>
      <c r="R3" s="59"/>
      <c r="S3" s="59"/>
      <c r="T3" s="59"/>
    </row>
    <row r="4" spans="1:20" x14ac:dyDescent="0.25">
      <c r="A4" s="59"/>
      <c r="B4" s="59"/>
      <c r="C4" s="59"/>
      <c r="D4" s="59"/>
      <c r="E4" s="59"/>
      <c r="F4" s="59"/>
      <c r="G4" s="59"/>
      <c r="H4" s="59"/>
      <c r="I4" s="59"/>
      <c r="J4" s="59"/>
      <c r="K4" s="59"/>
      <c r="L4" s="59"/>
      <c r="M4" s="59"/>
      <c r="N4" s="59"/>
      <c r="O4" s="59"/>
      <c r="P4" s="59"/>
      <c r="Q4" s="59"/>
      <c r="R4" s="59"/>
      <c r="S4" s="59"/>
      <c r="T4" s="59"/>
    </row>
    <row r="5" spans="1:20" x14ac:dyDescent="0.25">
      <c r="A5" s="59"/>
      <c r="B5" s="59"/>
      <c r="C5" s="59"/>
      <c r="D5" s="59"/>
      <c r="E5" s="59"/>
      <c r="F5" s="59"/>
      <c r="G5" s="59"/>
      <c r="H5" s="59"/>
      <c r="I5" s="59"/>
      <c r="J5" s="59"/>
      <c r="K5" s="59"/>
      <c r="L5" s="59"/>
      <c r="M5" s="59"/>
      <c r="N5" s="59"/>
      <c r="O5" s="59"/>
      <c r="P5" s="59"/>
      <c r="Q5" s="59"/>
      <c r="R5" s="59"/>
      <c r="S5" s="59"/>
      <c r="T5" s="59"/>
    </row>
    <row r="6" spans="1:20" x14ac:dyDescent="0.25">
      <c r="A6" s="59"/>
      <c r="B6" s="59"/>
      <c r="C6" s="59"/>
      <c r="D6" s="59"/>
      <c r="E6" s="59"/>
      <c r="F6" s="59"/>
      <c r="G6" s="59"/>
      <c r="H6" s="59"/>
      <c r="I6" s="59"/>
      <c r="J6" s="59"/>
      <c r="K6" s="59"/>
      <c r="L6" s="59"/>
      <c r="M6" s="59"/>
      <c r="N6" s="59"/>
      <c r="O6" s="59"/>
      <c r="P6" s="59"/>
      <c r="Q6" s="59"/>
      <c r="R6" s="59"/>
      <c r="S6" s="59"/>
      <c r="T6" s="59"/>
    </row>
    <row r="7" spans="1:20" x14ac:dyDescent="0.25">
      <c r="A7" s="59"/>
      <c r="B7" s="59"/>
      <c r="C7" s="59"/>
      <c r="D7" s="59"/>
      <c r="E7" s="59"/>
      <c r="F7" s="59"/>
      <c r="G7" s="59"/>
      <c r="H7" s="59"/>
      <c r="I7" s="59"/>
      <c r="J7" s="59"/>
      <c r="K7" s="59"/>
      <c r="L7" s="59"/>
      <c r="M7" s="59"/>
      <c r="N7" s="59"/>
      <c r="O7" s="59"/>
      <c r="P7" s="59"/>
      <c r="Q7" s="59"/>
      <c r="R7" s="59"/>
      <c r="S7" s="59"/>
      <c r="T7" s="59"/>
    </row>
    <row r="8" spans="1:20" x14ac:dyDescent="0.25">
      <c r="A8" s="59"/>
      <c r="B8" s="59"/>
      <c r="C8" s="59"/>
      <c r="D8" s="59"/>
      <c r="E8" s="59"/>
      <c r="F8" s="59"/>
      <c r="G8" s="59"/>
      <c r="H8" s="59"/>
      <c r="I8" s="59"/>
      <c r="J8" s="59"/>
      <c r="K8" s="59"/>
      <c r="L8" s="59"/>
      <c r="M8" s="59"/>
      <c r="N8" s="59"/>
      <c r="O8" s="59"/>
      <c r="P8" s="59"/>
      <c r="Q8" s="59"/>
      <c r="R8" s="59"/>
      <c r="S8" s="59"/>
      <c r="T8" s="59"/>
    </row>
    <row r="9" spans="1:20" x14ac:dyDescent="0.25">
      <c r="A9" s="59"/>
      <c r="B9" s="59"/>
      <c r="C9" s="59"/>
      <c r="D9" s="59"/>
      <c r="E9" s="59"/>
      <c r="F9" s="59"/>
      <c r="G9" s="59"/>
      <c r="H9" s="59"/>
      <c r="I9" s="59"/>
      <c r="J9" s="59"/>
      <c r="K9" s="59"/>
      <c r="L9" s="59"/>
      <c r="M9" s="59"/>
      <c r="N9" s="59"/>
      <c r="O9" s="59"/>
      <c r="P9" s="59"/>
      <c r="Q9" s="59"/>
      <c r="R9" s="59"/>
      <c r="S9" s="59"/>
      <c r="T9" s="59"/>
    </row>
    <row r="10" spans="1:20" x14ac:dyDescent="0.25">
      <c r="A10" s="59"/>
      <c r="B10" s="59"/>
      <c r="C10" s="59"/>
      <c r="D10" s="59"/>
      <c r="E10" s="59"/>
      <c r="F10" s="59"/>
      <c r="G10" s="59"/>
      <c r="H10" s="59"/>
      <c r="I10" s="59"/>
      <c r="J10" s="59"/>
      <c r="K10" s="59"/>
      <c r="L10" s="59"/>
      <c r="M10" s="59"/>
      <c r="N10" s="59"/>
      <c r="O10" s="59"/>
      <c r="P10" s="59"/>
      <c r="Q10" s="59"/>
      <c r="R10" s="59"/>
      <c r="S10" s="59"/>
      <c r="T10" s="59"/>
    </row>
    <row r="11" spans="1:20" x14ac:dyDescent="0.25">
      <c r="A11" s="59"/>
      <c r="B11" s="59"/>
      <c r="C11" s="59"/>
      <c r="D11" s="59"/>
      <c r="E11" s="59"/>
      <c r="F11" s="59"/>
      <c r="G11" s="59"/>
      <c r="H11" s="59"/>
      <c r="I11" s="59"/>
      <c r="J11" s="59"/>
      <c r="K11" s="59"/>
      <c r="L11" s="59"/>
      <c r="M11" s="59"/>
      <c r="N11" s="59"/>
      <c r="O11" s="59"/>
      <c r="P11" s="59"/>
      <c r="Q11" s="59"/>
      <c r="R11" s="59"/>
      <c r="S11" s="59"/>
      <c r="T11" s="59"/>
    </row>
    <row r="12" spans="1:20" x14ac:dyDescent="0.25">
      <c r="A12" s="59"/>
      <c r="B12" s="59"/>
      <c r="C12" s="59"/>
      <c r="D12" s="59"/>
      <c r="E12" s="59"/>
      <c r="F12" s="59"/>
      <c r="G12" s="59"/>
      <c r="H12" s="59"/>
      <c r="I12" s="59"/>
      <c r="J12" s="59"/>
      <c r="K12" s="59"/>
      <c r="L12" s="59"/>
      <c r="M12" s="59"/>
      <c r="N12" s="59"/>
      <c r="O12" s="59"/>
      <c r="P12" s="59"/>
      <c r="Q12" s="59"/>
      <c r="R12" s="59"/>
      <c r="S12" s="59"/>
      <c r="T12" s="59"/>
    </row>
    <row r="13" spans="1:20" x14ac:dyDescent="0.25">
      <c r="A13" s="59"/>
      <c r="B13" s="59"/>
      <c r="C13" s="59"/>
      <c r="D13" s="59"/>
      <c r="E13" s="59"/>
      <c r="F13" s="59"/>
      <c r="G13" s="59"/>
      <c r="H13" s="59"/>
      <c r="I13" s="59"/>
      <c r="J13" s="59"/>
      <c r="K13" s="59"/>
      <c r="L13" s="59"/>
      <c r="M13" s="59"/>
      <c r="N13" s="59"/>
      <c r="O13" s="59"/>
      <c r="P13" s="59"/>
      <c r="Q13" s="59"/>
      <c r="R13" s="59"/>
      <c r="S13" s="59"/>
      <c r="T13" s="59"/>
    </row>
    <row r="14" spans="1:20" x14ac:dyDescent="0.25">
      <c r="A14" s="59"/>
      <c r="B14" s="59"/>
      <c r="C14" s="59"/>
      <c r="D14" s="59"/>
      <c r="E14" s="59"/>
      <c r="F14" s="59"/>
      <c r="G14" s="59"/>
      <c r="H14" s="59"/>
      <c r="I14" s="59"/>
      <c r="J14" s="59"/>
      <c r="K14" s="59"/>
      <c r="L14" s="59"/>
      <c r="M14" s="59"/>
      <c r="N14" s="59"/>
      <c r="O14" s="59"/>
      <c r="P14" s="59"/>
      <c r="Q14" s="59"/>
      <c r="R14" s="59"/>
      <c r="S14" s="59"/>
      <c r="T14" s="59"/>
    </row>
    <row r="15" spans="1:20" x14ac:dyDescent="0.25">
      <c r="A15" s="59"/>
      <c r="B15" s="59"/>
      <c r="C15" s="59"/>
      <c r="D15" s="59"/>
      <c r="E15" s="59"/>
      <c r="F15" s="59"/>
      <c r="G15" s="59"/>
      <c r="H15" s="59"/>
      <c r="I15" s="59"/>
      <c r="J15" s="59"/>
      <c r="K15" s="59"/>
      <c r="L15" s="59"/>
      <c r="M15" s="59"/>
      <c r="N15" s="59"/>
      <c r="O15" s="59"/>
      <c r="P15" s="59"/>
      <c r="Q15" s="59"/>
      <c r="R15" s="59"/>
      <c r="S15" s="59"/>
      <c r="T15" s="59"/>
    </row>
    <row r="16" spans="1:20" x14ac:dyDescent="0.25">
      <c r="A16" s="59"/>
      <c r="B16" s="59"/>
      <c r="C16" s="59"/>
      <c r="D16" s="59"/>
      <c r="E16" s="59"/>
      <c r="F16" s="59"/>
      <c r="G16" s="59"/>
      <c r="H16" s="59"/>
      <c r="I16" s="59"/>
      <c r="J16" s="59"/>
      <c r="K16" s="59"/>
      <c r="L16" s="59"/>
      <c r="M16" s="59"/>
      <c r="N16" s="59"/>
      <c r="O16" s="59"/>
      <c r="P16" s="59"/>
      <c r="Q16" s="59"/>
      <c r="R16" s="59"/>
      <c r="S16" s="59"/>
      <c r="T16" s="59"/>
    </row>
    <row r="17" spans="1:20" x14ac:dyDescent="0.25">
      <c r="A17" s="59"/>
      <c r="B17" s="59"/>
      <c r="C17" s="59"/>
      <c r="D17" s="59"/>
      <c r="E17" s="59"/>
      <c r="F17" s="59"/>
      <c r="G17" s="59"/>
      <c r="H17" s="59"/>
      <c r="I17" s="59"/>
      <c r="J17" s="59"/>
      <c r="K17" s="59"/>
      <c r="L17" s="59"/>
      <c r="M17" s="59"/>
      <c r="N17" s="59"/>
      <c r="O17" s="59"/>
      <c r="P17" s="59"/>
      <c r="Q17" s="59"/>
      <c r="R17" s="59"/>
      <c r="S17" s="59"/>
      <c r="T17" s="59"/>
    </row>
    <row r="18" spans="1:20" x14ac:dyDescent="0.25">
      <c r="A18" s="59"/>
      <c r="B18" s="59"/>
      <c r="C18" s="59"/>
      <c r="D18" s="59"/>
      <c r="E18" s="59"/>
      <c r="F18" s="59"/>
      <c r="G18" s="59"/>
      <c r="H18" s="59"/>
      <c r="I18" s="59"/>
      <c r="J18" s="59"/>
      <c r="K18" s="59"/>
      <c r="L18" s="59"/>
      <c r="M18" s="59"/>
      <c r="N18" s="59"/>
      <c r="O18" s="59"/>
      <c r="P18" s="59"/>
      <c r="Q18" s="59"/>
      <c r="R18" s="59"/>
      <c r="S18" s="59"/>
      <c r="T18" s="59"/>
    </row>
    <row r="19" spans="1:20" x14ac:dyDescent="0.25">
      <c r="A19" s="59"/>
      <c r="B19" s="59"/>
      <c r="C19" s="59"/>
      <c r="D19" s="59"/>
      <c r="E19" s="59"/>
      <c r="F19" s="59"/>
      <c r="G19" s="59"/>
      <c r="H19" s="59"/>
      <c r="I19" s="59"/>
      <c r="J19" s="59"/>
      <c r="K19" s="59"/>
      <c r="L19" s="59"/>
      <c r="M19" s="59"/>
      <c r="N19" s="59"/>
      <c r="O19" s="59"/>
      <c r="P19" s="59"/>
      <c r="Q19" s="59"/>
      <c r="R19" s="59"/>
      <c r="S19" s="59"/>
      <c r="T19" s="59"/>
    </row>
    <row r="20" spans="1:20" x14ac:dyDescent="0.25">
      <c r="A20" s="59"/>
      <c r="B20" s="59"/>
      <c r="C20" s="59"/>
      <c r="D20" s="59"/>
      <c r="E20" s="59"/>
      <c r="F20" s="59"/>
      <c r="G20" s="59"/>
      <c r="H20" s="59"/>
      <c r="I20" s="59"/>
      <c r="J20" s="59"/>
      <c r="K20" s="59"/>
      <c r="L20" s="59"/>
      <c r="M20" s="59"/>
      <c r="N20" s="59"/>
      <c r="O20" s="59"/>
      <c r="P20" s="59"/>
      <c r="Q20" s="59"/>
      <c r="R20" s="59"/>
      <c r="S20" s="59"/>
      <c r="T20" s="59"/>
    </row>
    <row r="21" spans="1:20" x14ac:dyDescent="0.25">
      <c r="A21" s="59"/>
      <c r="B21" s="59"/>
      <c r="C21" s="59"/>
      <c r="D21" s="59"/>
      <c r="E21" s="59"/>
      <c r="F21" s="59"/>
      <c r="G21" s="59"/>
      <c r="H21" s="59"/>
      <c r="I21" s="59"/>
      <c r="J21" s="59"/>
      <c r="K21" s="59"/>
      <c r="L21" s="59"/>
      <c r="M21" s="59"/>
      <c r="N21" s="59"/>
      <c r="O21" s="59"/>
      <c r="P21" s="59"/>
      <c r="Q21" s="59"/>
      <c r="R21" s="59"/>
      <c r="S21" s="59"/>
      <c r="T21" s="59"/>
    </row>
    <row r="22" spans="1:20" x14ac:dyDescent="0.25">
      <c r="A22" s="59"/>
      <c r="B22" s="59"/>
      <c r="C22" s="59"/>
      <c r="D22" s="59"/>
      <c r="E22" s="59"/>
      <c r="F22" s="59"/>
      <c r="G22" s="59"/>
      <c r="H22" s="59"/>
      <c r="I22" s="59"/>
      <c r="J22" s="59"/>
      <c r="K22" s="59"/>
      <c r="L22" s="59"/>
      <c r="M22" s="59"/>
      <c r="N22" s="59"/>
      <c r="O22" s="59"/>
      <c r="P22" s="59"/>
      <c r="Q22" s="59"/>
      <c r="R22" s="59"/>
      <c r="S22" s="59"/>
      <c r="T22" s="59"/>
    </row>
    <row r="23" spans="1:20" x14ac:dyDescent="0.25">
      <c r="A23" s="59"/>
      <c r="B23" s="59"/>
      <c r="C23" s="59"/>
      <c r="D23" s="59"/>
      <c r="E23" s="59"/>
      <c r="F23" s="59"/>
      <c r="G23" s="59"/>
      <c r="H23" s="59"/>
      <c r="I23" s="59"/>
      <c r="J23" s="59"/>
      <c r="K23" s="59"/>
      <c r="L23" s="59"/>
      <c r="M23" s="59"/>
      <c r="N23" s="59"/>
      <c r="O23" s="59"/>
      <c r="P23" s="59"/>
      <c r="Q23" s="59"/>
      <c r="R23" s="59"/>
      <c r="S23" s="59"/>
      <c r="T23" s="59"/>
    </row>
    <row r="24" spans="1:20" x14ac:dyDescent="0.25">
      <c r="A24" s="59"/>
      <c r="B24" s="59"/>
      <c r="C24" s="59"/>
      <c r="D24" s="59"/>
      <c r="E24" s="59"/>
      <c r="F24" s="59"/>
      <c r="G24" s="59"/>
      <c r="H24" s="59"/>
      <c r="I24" s="59"/>
      <c r="J24" s="59"/>
      <c r="K24" s="59"/>
      <c r="L24" s="59"/>
      <c r="M24" s="59"/>
      <c r="N24" s="59"/>
      <c r="O24" s="59"/>
      <c r="P24" s="59"/>
      <c r="Q24" s="59"/>
      <c r="R24" s="59"/>
      <c r="S24" s="59"/>
      <c r="T24" s="59"/>
    </row>
    <row r="25" spans="1:20" x14ac:dyDescent="0.25">
      <c r="A25" s="59"/>
      <c r="B25" s="59"/>
      <c r="C25" s="59"/>
      <c r="D25" s="59"/>
      <c r="E25" s="59"/>
      <c r="F25" s="59"/>
      <c r="G25" s="59"/>
      <c r="H25" s="59"/>
      <c r="I25" s="59"/>
      <c r="J25" s="59"/>
      <c r="K25" s="59"/>
      <c r="L25" s="59"/>
      <c r="M25" s="59"/>
      <c r="N25" s="59"/>
      <c r="O25" s="59"/>
      <c r="P25" s="59"/>
      <c r="Q25" s="59"/>
      <c r="R25" s="59"/>
      <c r="S25" s="59"/>
      <c r="T25" s="59"/>
    </row>
    <row r="26" spans="1:20" x14ac:dyDescent="0.25">
      <c r="A26" s="59"/>
      <c r="B26" s="59"/>
      <c r="C26" s="59"/>
      <c r="D26" s="59"/>
      <c r="E26" s="59"/>
      <c r="F26" s="59"/>
      <c r="G26" s="59"/>
      <c r="H26" s="59"/>
      <c r="I26" s="59"/>
      <c r="J26" s="59"/>
      <c r="K26" s="59"/>
      <c r="L26" s="59"/>
      <c r="M26" s="59"/>
      <c r="N26" s="59"/>
      <c r="O26" s="59"/>
      <c r="P26" s="59"/>
      <c r="Q26" s="59"/>
      <c r="R26" s="59"/>
      <c r="S26" s="59"/>
      <c r="T26" s="59"/>
    </row>
    <row r="27" spans="1:20" x14ac:dyDescent="0.25">
      <c r="A27" s="59"/>
      <c r="B27" s="59"/>
      <c r="C27" s="59"/>
      <c r="D27" s="59"/>
      <c r="E27" s="59"/>
      <c r="F27" s="59"/>
      <c r="G27" s="59"/>
      <c r="H27" s="59"/>
      <c r="I27" s="59"/>
      <c r="J27" s="59"/>
      <c r="K27" s="59"/>
      <c r="L27" s="59"/>
      <c r="M27" s="59"/>
      <c r="N27" s="59"/>
      <c r="O27" s="59"/>
      <c r="P27" s="59"/>
      <c r="Q27" s="59"/>
      <c r="R27" s="59"/>
      <c r="S27" s="59"/>
      <c r="T27" s="59"/>
    </row>
    <row r="28" spans="1:20" x14ac:dyDescent="0.25">
      <c r="A28" s="59"/>
      <c r="B28" s="59"/>
      <c r="C28" s="59"/>
      <c r="D28" s="59"/>
      <c r="E28" s="59"/>
      <c r="F28" s="59"/>
      <c r="G28" s="59"/>
      <c r="H28" s="59"/>
      <c r="I28" s="59"/>
      <c r="J28" s="59"/>
      <c r="K28" s="59"/>
      <c r="L28" s="59"/>
      <c r="M28" s="59"/>
      <c r="N28" s="59"/>
      <c r="O28" s="59"/>
      <c r="P28" s="59"/>
      <c r="Q28" s="59"/>
      <c r="R28" s="59"/>
      <c r="S28" s="59"/>
      <c r="T28" s="59"/>
    </row>
    <row r="29" spans="1:20" x14ac:dyDescent="0.25">
      <c r="A29" s="59"/>
      <c r="B29" s="59"/>
      <c r="C29" s="59"/>
      <c r="D29" s="59"/>
      <c r="E29" s="59"/>
      <c r="F29" s="59"/>
      <c r="G29" s="59"/>
      <c r="H29" s="59"/>
      <c r="I29" s="59"/>
      <c r="J29" s="59"/>
      <c r="K29" s="59"/>
      <c r="L29" s="59"/>
      <c r="M29" s="59"/>
      <c r="N29" s="59"/>
      <c r="O29" s="59"/>
      <c r="P29" s="59"/>
      <c r="Q29" s="59"/>
      <c r="R29" s="59"/>
      <c r="S29" s="59"/>
      <c r="T29" s="59"/>
    </row>
    <row r="30" spans="1:20" x14ac:dyDescent="0.25">
      <c r="A30" s="59"/>
      <c r="B30" s="59"/>
      <c r="C30" s="59"/>
      <c r="D30" s="59"/>
      <c r="E30" s="59"/>
      <c r="F30" s="59"/>
      <c r="G30" s="59"/>
      <c r="H30" s="59"/>
      <c r="I30" s="59"/>
      <c r="J30" s="59"/>
      <c r="K30" s="59"/>
      <c r="L30" s="59"/>
      <c r="M30" s="59"/>
      <c r="N30" s="59"/>
      <c r="O30" s="59"/>
      <c r="P30" s="59"/>
      <c r="Q30" s="59"/>
      <c r="R30" s="59"/>
      <c r="S30" s="59"/>
      <c r="T30" s="59"/>
    </row>
    <row r="31" spans="1:20" x14ac:dyDescent="0.25">
      <c r="A31" s="59"/>
      <c r="B31" s="59"/>
      <c r="C31" s="59"/>
      <c r="D31" s="59"/>
      <c r="E31" s="59"/>
      <c r="F31" s="59"/>
      <c r="G31" s="59"/>
      <c r="H31" s="59"/>
      <c r="I31" s="59"/>
      <c r="J31" s="59"/>
      <c r="K31" s="59"/>
      <c r="L31" s="59"/>
      <c r="M31" s="59"/>
      <c r="N31" s="59"/>
      <c r="O31" s="59"/>
      <c r="P31" s="59"/>
      <c r="Q31" s="59"/>
      <c r="R31" s="59"/>
      <c r="S31" s="59"/>
      <c r="T31" s="59"/>
    </row>
    <row r="32" spans="1:20" x14ac:dyDescent="0.25">
      <c r="A32" s="59"/>
      <c r="B32" s="59"/>
      <c r="C32" s="59"/>
      <c r="D32" s="59"/>
      <c r="E32" s="59"/>
      <c r="F32" s="59"/>
      <c r="G32" s="59"/>
      <c r="H32" s="59"/>
      <c r="I32" s="59"/>
      <c r="J32" s="59"/>
      <c r="K32" s="59"/>
      <c r="L32" s="59"/>
      <c r="M32" s="59"/>
      <c r="N32" s="59"/>
      <c r="O32" s="59"/>
      <c r="P32" s="59"/>
      <c r="Q32" s="59"/>
      <c r="R32" s="59"/>
      <c r="S32" s="59"/>
      <c r="T32" s="59"/>
    </row>
    <row r="33" spans="1:20" x14ac:dyDescent="0.25">
      <c r="A33" s="59"/>
      <c r="B33" s="59"/>
      <c r="C33" s="59"/>
      <c r="D33" s="59"/>
      <c r="E33" s="59"/>
      <c r="F33" s="59"/>
      <c r="G33" s="59"/>
      <c r="H33" s="59"/>
      <c r="I33" s="59"/>
      <c r="J33" s="59"/>
      <c r="K33" s="59"/>
      <c r="L33" s="59"/>
      <c r="M33" s="59"/>
      <c r="N33" s="59"/>
      <c r="O33" s="59"/>
      <c r="P33" s="59"/>
      <c r="Q33" s="59"/>
      <c r="R33" s="59"/>
      <c r="S33" s="59"/>
      <c r="T33" s="59"/>
    </row>
    <row r="34" spans="1:20" x14ac:dyDescent="0.25">
      <c r="A34" s="59"/>
      <c r="B34" s="59"/>
      <c r="C34" s="59"/>
      <c r="D34" s="59"/>
      <c r="E34" s="59"/>
      <c r="F34" s="59"/>
      <c r="G34" s="59"/>
      <c r="H34" s="59"/>
      <c r="I34" s="59"/>
      <c r="J34" s="59"/>
      <c r="K34" s="59"/>
      <c r="L34" s="59"/>
      <c r="M34" s="59"/>
      <c r="N34" s="59"/>
      <c r="O34" s="59"/>
      <c r="P34" s="59"/>
      <c r="Q34" s="59"/>
      <c r="R34" s="59"/>
      <c r="S34" s="59"/>
      <c r="T34" s="59"/>
    </row>
    <row r="35" spans="1:20" x14ac:dyDescent="0.25">
      <c r="A35" s="59"/>
      <c r="B35" s="59"/>
      <c r="C35" s="59"/>
      <c r="D35" s="59"/>
      <c r="E35" s="59"/>
      <c r="F35" s="59"/>
      <c r="G35" s="59"/>
      <c r="H35" s="59"/>
      <c r="I35" s="59"/>
      <c r="J35" s="59"/>
      <c r="K35" s="59"/>
      <c r="L35" s="59"/>
      <c r="M35" s="59"/>
      <c r="N35" s="59"/>
      <c r="O35" s="59"/>
      <c r="P35" s="59"/>
      <c r="Q35" s="59"/>
      <c r="R35" s="59"/>
      <c r="S35" s="59"/>
      <c r="T35" s="59"/>
    </row>
    <row r="36" spans="1:20" x14ac:dyDescent="0.25">
      <c r="A36" s="59"/>
      <c r="B36" s="59"/>
      <c r="C36" s="59"/>
      <c r="D36" s="59"/>
      <c r="E36" s="59"/>
      <c r="F36" s="59"/>
      <c r="G36" s="59"/>
      <c r="H36" s="59"/>
      <c r="I36" s="59"/>
      <c r="J36" s="59"/>
      <c r="K36" s="59"/>
      <c r="L36" s="59"/>
      <c r="M36" s="59"/>
      <c r="N36" s="59"/>
      <c r="O36" s="59"/>
      <c r="P36" s="59"/>
      <c r="Q36" s="59"/>
      <c r="R36" s="59"/>
      <c r="S36" s="59"/>
      <c r="T36" s="59"/>
    </row>
    <row r="37" spans="1:20" x14ac:dyDescent="0.25">
      <c r="A37" s="59"/>
      <c r="B37" s="59"/>
      <c r="C37" s="59"/>
      <c r="D37" s="59"/>
      <c r="E37" s="59"/>
      <c r="F37" s="59"/>
      <c r="G37" s="59"/>
      <c r="H37" s="59"/>
      <c r="I37" s="59"/>
      <c r="J37" s="59"/>
      <c r="K37" s="59"/>
      <c r="L37" s="59"/>
      <c r="M37" s="59"/>
      <c r="N37" s="59"/>
      <c r="O37" s="59"/>
      <c r="P37" s="59"/>
      <c r="Q37" s="59"/>
      <c r="R37" s="59"/>
      <c r="S37" s="59"/>
      <c r="T37" s="59"/>
    </row>
    <row r="38" spans="1:20" x14ac:dyDescent="0.25">
      <c r="A38" s="59"/>
      <c r="B38" s="59"/>
      <c r="C38" s="59"/>
      <c r="D38" s="59"/>
      <c r="E38" s="59"/>
      <c r="F38" s="59"/>
      <c r="G38" s="59"/>
      <c r="H38" s="59"/>
      <c r="I38" s="59"/>
      <c r="J38" s="59"/>
      <c r="K38" s="59"/>
      <c r="L38" s="59"/>
      <c r="M38" s="59"/>
      <c r="N38" s="59"/>
      <c r="O38" s="59"/>
      <c r="P38" s="59"/>
      <c r="Q38" s="59"/>
      <c r="R38" s="59"/>
      <c r="S38" s="59"/>
      <c r="T38" s="59"/>
    </row>
    <row r="39" spans="1:20" x14ac:dyDescent="0.25">
      <c r="A39" s="59"/>
      <c r="B39" s="59"/>
      <c r="C39" s="59"/>
      <c r="D39" s="59"/>
      <c r="E39" s="59"/>
      <c r="F39" s="59"/>
      <c r="G39" s="59"/>
      <c r="H39" s="59"/>
      <c r="I39" s="59"/>
      <c r="J39" s="59"/>
      <c r="K39" s="59"/>
      <c r="L39" s="59"/>
      <c r="M39" s="59"/>
      <c r="N39" s="59"/>
      <c r="O39" s="59"/>
      <c r="P39" s="59"/>
      <c r="Q39" s="59"/>
      <c r="R39" s="59"/>
      <c r="S39" s="59"/>
      <c r="T39" s="59"/>
    </row>
    <row r="40" spans="1:20" x14ac:dyDescent="0.25">
      <c r="A40" s="59"/>
      <c r="B40" s="59"/>
      <c r="C40" s="59"/>
      <c r="D40" s="59"/>
      <c r="E40" s="59"/>
      <c r="F40" s="59"/>
      <c r="G40" s="59"/>
      <c r="H40" s="59"/>
      <c r="I40" s="59"/>
      <c r="J40" s="59"/>
      <c r="K40" s="59"/>
      <c r="L40" s="59"/>
      <c r="M40" s="59"/>
      <c r="N40" s="59"/>
      <c r="O40" s="59"/>
      <c r="P40" s="59"/>
      <c r="Q40" s="59"/>
      <c r="R40" s="59"/>
      <c r="S40" s="59"/>
      <c r="T40" s="59"/>
    </row>
    <row r="41" spans="1:20" x14ac:dyDescent="0.25">
      <c r="A41" s="59"/>
      <c r="B41" s="59"/>
      <c r="C41" s="59"/>
      <c r="D41" s="59"/>
      <c r="E41" s="59"/>
      <c r="F41" s="59"/>
      <c r="G41" s="59"/>
      <c r="H41" s="59"/>
      <c r="I41" s="59"/>
      <c r="J41" s="59"/>
      <c r="K41" s="59"/>
      <c r="L41" s="59"/>
      <c r="M41" s="59"/>
      <c r="N41" s="59"/>
      <c r="O41" s="59"/>
      <c r="P41" s="59"/>
      <c r="Q41" s="59"/>
      <c r="R41" s="59"/>
      <c r="S41" s="59"/>
      <c r="T41" s="59"/>
    </row>
    <row r="42" spans="1:20" x14ac:dyDescent="0.25">
      <c r="A42" s="59"/>
      <c r="B42" s="59"/>
      <c r="C42" s="59"/>
      <c r="D42" s="59"/>
      <c r="E42" s="59"/>
      <c r="F42" s="59"/>
      <c r="G42" s="59"/>
      <c r="H42" s="59"/>
      <c r="I42" s="59"/>
      <c r="J42" s="59"/>
      <c r="K42" s="59"/>
      <c r="L42" s="59"/>
      <c r="M42" s="59"/>
      <c r="N42" s="59"/>
      <c r="O42" s="59"/>
      <c r="P42" s="59"/>
      <c r="Q42" s="59"/>
      <c r="R42" s="59"/>
      <c r="S42" s="59"/>
      <c r="T42" s="59"/>
    </row>
    <row r="43" spans="1:20" x14ac:dyDescent="0.25">
      <c r="A43" s="59"/>
      <c r="B43" s="59"/>
      <c r="C43" s="59"/>
      <c r="D43" s="59"/>
      <c r="E43" s="59"/>
      <c r="F43" s="59"/>
      <c r="G43" s="59"/>
      <c r="H43" s="59"/>
      <c r="I43" s="59"/>
      <c r="J43" s="59"/>
      <c r="K43" s="59"/>
      <c r="L43" s="59"/>
      <c r="M43" s="59"/>
      <c r="N43" s="59"/>
      <c r="O43" s="59"/>
      <c r="P43" s="59"/>
      <c r="Q43" s="59"/>
      <c r="R43" s="59"/>
      <c r="S43" s="59"/>
      <c r="T43" s="59"/>
    </row>
    <row r="44" spans="1:20" x14ac:dyDescent="0.25">
      <c r="A44" s="59"/>
      <c r="B44" s="59"/>
      <c r="C44" s="59"/>
      <c r="D44" s="59"/>
      <c r="E44" s="59"/>
      <c r="F44" s="59"/>
      <c r="G44" s="59"/>
      <c r="H44" s="59"/>
      <c r="I44" s="59"/>
      <c r="J44" s="59"/>
      <c r="K44" s="59"/>
      <c r="L44" s="59"/>
      <c r="M44" s="59"/>
      <c r="N44" s="59"/>
      <c r="O44" s="59"/>
      <c r="P44" s="59"/>
      <c r="Q44" s="59"/>
      <c r="R44" s="59"/>
      <c r="S44" s="59"/>
      <c r="T44" s="59"/>
    </row>
    <row r="45" spans="1:20" x14ac:dyDescent="0.25">
      <c r="A45" s="59"/>
      <c r="B45" s="59"/>
      <c r="C45" s="59"/>
      <c r="D45" s="59"/>
      <c r="E45" s="59"/>
      <c r="F45" s="59"/>
      <c r="G45" s="59"/>
      <c r="H45" s="59"/>
      <c r="I45" s="59"/>
      <c r="J45" s="59"/>
      <c r="K45" s="59"/>
      <c r="L45" s="59"/>
      <c r="M45" s="59"/>
      <c r="N45" s="59"/>
      <c r="O45" s="59"/>
      <c r="P45" s="59"/>
      <c r="Q45" s="59"/>
      <c r="R45" s="59"/>
      <c r="S45" s="59"/>
      <c r="T45" s="59"/>
    </row>
    <row r="46" spans="1:20" x14ac:dyDescent="0.25">
      <c r="A46" s="59"/>
      <c r="B46" s="59"/>
      <c r="C46" s="59"/>
      <c r="D46" s="59"/>
      <c r="E46" s="59"/>
      <c r="F46" s="59"/>
      <c r="G46" s="59"/>
      <c r="H46" s="59"/>
      <c r="I46" s="59"/>
      <c r="J46" s="59"/>
      <c r="K46" s="59"/>
      <c r="L46" s="59"/>
      <c r="M46" s="59"/>
      <c r="N46" s="59"/>
      <c r="O46" s="59"/>
      <c r="P46" s="59"/>
      <c r="Q46" s="59"/>
      <c r="R46" s="59"/>
      <c r="S46" s="59"/>
      <c r="T46" s="59"/>
    </row>
    <row r="47" spans="1:20" x14ac:dyDescent="0.25">
      <c r="A47" s="59"/>
      <c r="B47" s="59"/>
      <c r="C47" s="59"/>
      <c r="D47" s="59"/>
      <c r="E47" s="59"/>
      <c r="F47" s="59"/>
      <c r="G47" s="59"/>
      <c r="H47" s="59"/>
      <c r="I47" s="59"/>
      <c r="J47" s="59"/>
      <c r="K47" s="59"/>
      <c r="L47" s="59"/>
      <c r="M47" s="59"/>
      <c r="N47" s="59"/>
      <c r="O47" s="59"/>
      <c r="P47" s="59"/>
      <c r="Q47" s="59"/>
      <c r="R47" s="59"/>
      <c r="S47" s="59"/>
      <c r="T47" s="59"/>
    </row>
    <row r="48" spans="1:20" x14ac:dyDescent="0.25">
      <c r="A48" s="59"/>
      <c r="B48" s="59"/>
      <c r="C48" s="59"/>
      <c r="D48" s="59"/>
      <c r="E48" s="59"/>
      <c r="F48" s="59"/>
      <c r="G48" s="59"/>
      <c r="H48" s="59"/>
      <c r="I48" s="59"/>
      <c r="J48" s="59"/>
      <c r="K48" s="59"/>
      <c r="L48" s="59"/>
      <c r="M48" s="59"/>
      <c r="N48" s="59"/>
      <c r="O48" s="59"/>
      <c r="P48" s="59"/>
      <c r="Q48" s="59"/>
      <c r="R48" s="59"/>
      <c r="S48" s="59"/>
      <c r="T48" s="59"/>
    </row>
    <row r="49" spans="1:20" x14ac:dyDescent="0.25">
      <c r="A49" s="59"/>
      <c r="B49" s="59"/>
      <c r="C49" s="59"/>
      <c r="D49" s="59"/>
      <c r="E49" s="59"/>
      <c r="F49" s="59"/>
      <c r="G49" s="59"/>
      <c r="H49" s="59"/>
      <c r="I49" s="59"/>
      <c r="J49" s="59"/>
      <c r="K49" s="59"/>
      <c r="L49" s="59"/>
      <c r="M49" s="59"/>
      <c r="N49" s="59"/>
      <c r="O49" s="59"/>
      <c r="P49" s="59"/>
      <c r="Q49" s="59"/>
      <c r="R49" s="59"/>
      <c r="S49" s="59"/>
      <c r="T49" s="59"/>
    </row>
    <row r="50" spans="1:20" x14ac:dyDescent="0.25">
      <c r="A50" s="59"/>
      <c r="B50" s="59"/>
      <c r="C50" s="59"/>
      <c r="D50" s="59"/>
      <c r="E50" s="59"/>
      <c r="F50" s="59"/>
      <c r="G50" s="59"/>
      <c r="H50" s="59"/>
      <c r="I50" s="59"/>
      <c r="J50" s="59"/>
      <c r="K50" s="59"/>
      <c r="L50" s="59"/>
      <c r="M50" s="59"/>
      <c r="N50" s="59"/>
      <c r="O50" s="59"/>
      <c r="P50" s="59"/>
      <c r="Q50" s="59"/>
      <c r="R50" s="59"/>
      <c r="S50" s="59"/>
      <c r="T50" s="59"/>
    </row>
  </sheetData>
  <sheetProtection algorithmName="SHA-512" hashValue="GbNpD2l86/xNaZJgsEvloWtYMAj//vbPSQQ2Vq21zss/0jM8xwIftk1qzeyksAoWg4ePbRM8ORVTz9+YcvyCqA==" saltValue="qEmMPNY14vV3L5j6a77EzA==" spinCount="100000" sheet="1" formatCells="0" formatColumns="0"/>
  <pageMargins left="0.7" right="0.7" top="0.75" bottom="0.75" header="0.3" footer="0.3"/>
  <drawing r:id="rId1"/>
</worksheet>
</file>

<file path=_xmlsignatures/_rels/origin.sigs.rels><?xml version="1.0" encoding="UTF-8" standalone="yes"?>
<Relationships xmlns="http://schemas.openxmlformats.org/package/2006/relationships"><Relationship Id="rId1" Type="http://schemas.openxmlformats.org/package/2006/relationships/digital-signature/signature" Target="sig1.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K1a/DNou8Ofy12PBfX+lwR3YJUtKp5DeXppy7hzzPTE=</DigestValue>
    </Reference>
    <Reference Type="http://www.w3.org/2000/09/xmldsig#Object" URI="#idOfficeObject">
      <DigestMethod Algorithm="http://www.w3.org/2001/04/xmlenc#sha256"/>
      <DigestValue>R2oxuAYPS/kM7Hsj0sH+BlM32PmJ7bbab3hYTvh23zc=</DigestValue>
    </Reference>
    <Reference Type="http://uri.etsi.org/01903#SignedProperties" URI="#idSignedProperties">
      <Transforms>
        <Transform Algorithm="http://www.w3.org/TR/2001/REC-xml-c14n-20010315"/>
      </Transforms>
      <DigestMethod Algorithm="http://www.w3.org/2001/04/xmlenc#sha256"/>
      <DigestValue>7M11uH4Fboy3cuQ3p4qYsq2Wn0UeA60CWIMnQKbLGCs=</DigestValue>
    </Reference>
    <Reference Type="http://www.w3.org/2000/09/xmldsig#Object" URI="#idValidSigLnImg">
      <DigestMethod Algorithm="http://www.w3.org/2001/04/xmlenc#sha256"/>
      <DigestValue>TDpIiK+9QoZkcX1HAdOAEYVIBjGKapcahMydNZPL35Y=</DigestValue>
    </Reference>
    <Reference Type="http://www.w3.org/2000/09/xmldsig#Object" URI="#idInvalidSigLnImg">
      <DigestMethod Algorithm="http://www.w3.org/2001/04/xmlenc#sha256"/>
      <DigestValue>nEktHUUG2kukueu0ChhDcgh2aROAybK1NCARjelKy6Y=</DigestValue>
    </Reference>
  </SignedInfo>
  <SignatureValue>aLv1sKtbVBWwZNC6vggvgOmoA9ql3TlJQiESZ6qDzj85u9OVTk0MnVep7HFPsaRHsLNCWVI6Tyeh
am+M2TL4e4R/5U8R0ccGEKU21e3xS8SY39nSo+MtJ+52POzGP9ACehZlPTv8HxzPW28jt5Ala00S
bUkoDvdWJbFhbnja5DHeAN1vDUltrr0+b8svbo/2j/tYdXcknWU6kxYQkzlhqa5Gu1F1IrgHg8P7
NF2ZSIk+xFH5mAQyv2/Kbfnt0iQEBzsCEd0PKoH30jXe6VPnouDn+ynU2qXu45Dl3kFdpYbMGK2O
wQuoK4hW/+7s6dt9WAcpE88UEgKYKyN9Ok1KoQ==</SignatureValue>
  <KeyInfo>
    <X509Data>
      <X509Certificate>MIIHajCCBlKgAwIBAgIQavxE0B8ITIxhAQ49cUmDXDANBgkqhkiG9w0BAQsFADBLMQswCQYDVQQGEwJFUzERMA8GA1UECgwIRk5NVC1SQ00xDjAMBgNVBAsMBUNlcmVzMRkwFwYDVQQDDBBBQyBGTk1UIFVzdWFyaW9zMB4XDTIxMDcyODA3NTg1M1oXDTI1MDcyODA3NTg1M1owgYkxCzAJBgNVBAYTAkVTMRgwFgYDVQQFEw9JRENFUy00NjMzMDE3OEoxFTATBgNVBCoMDE1BUklBIENBUk1FTjEXMBUGA1UEBAwOR0FSQ0lBIEdSQU5BRE8xMDAuBgNVBAMMJ0dBUkNJQSBHUkFOQURPIE1BUklBIENBUk1FTiAtIDQ2MzMwMTc4SjCCASIwDQYJKoZIhvcNAQEBBQADggEPADCCAQoCggEBAL7MS0xABr3HHioQ1Bvp+jSveWK/JmAebIsXmLYjAV0Y1X5M93Sz9qAj9ycoZhGkcKTZSwG5U/NZf88WvqrGHKK4Zv5j1uA/uS6SH/Di6YIFKe4vpHX/C/zkzA8wMPaJn7jv39Ug5z71vOdddVnJ+GbI+ZBdN4kiTLSBm+vJp4uf1pU6+yDewMFnp6i4yT4F6gJ9cyzUB1AeZ4OJvA5K5qSbPQcO4aVb1JS06/kvTZhSa42mtzqUmcEUuPKV3li4csdbE1zjyC4hbeJtQp20NR+NQ1+G1/B7HqSk8Fq8dGmrbWIyGP9EqvvOaM+98QsA4DEaqnKowiagdJAmtvhOGFkCAwEAAaOCBAkwggQFMHMGA1UdEQRsMGqkaDBmMRgwFgYJKwYBBAGsZgEEDAk0NjMzMDE3OEoxFjAUBgkrBgEEAaxmAQMMB0dSQU5BRE8xFTATBgkrBgEEAaxmAQIMBkdBUkNJQTEbMBkGCSsGAQQBrGYBAQwMTUFSSUEgQ0FSTUVOMAwGA1UdEwEB/wQCMAAwDgYDVR0PAQH/BAQDAgXgMB0GA1UdJQQWMBQGCCsGAQUFBwMEBggrBgEFBQcDAjAdBgNVHQ4EFgQUkjolDgIvXaNpz3XFmb4UiNO7/0kwHwYDVR0jBBgwFoAUsdRPxCN5+kQFCcbrOc/oNbC4IGQwgYIGCCsGAQUFBwEBBHYwdDA9BggrBgEFBQcwAYYxaHR0cDovL29jc3B1c3UuY2VydC5mbm10LmVzL29jc3B1c3UvT2NzcFJlc3BvbmRlcjAzBggrBgEFBQcwAoYnaHR0cDovL3d3dy5jZXJ0LmZubXQuZXMvY2VydHMvQUNVU1UuY3J0MIIBFQYDVR0gBIIBDDCCAQgwgfoGCisGAQQBrGYDCgEwgeswKQYIKwYBBQUHAgEWHWh0dHA6Ly93d3cuY2VydC5mbm10LmVzL2RwY3MvMIG9BggrBgEFBQcCAjCBsAyBrUNlcnRpZmljYWRvIGN1YWxpZmljYWRvIGRlIGZpcm1hIGVsZWN0csOzbmljYS4gU3VqZXRvIGEgbGFzIGNvbmRpY2lvbmVzIGRlIHVzbyBleHB1ZXN0YXMgZW4gbGEgRFBDIGRlIGxhIEZOTVQtUkNNIGNvbiBOSUY6IFEyODI2MDA0LUogKEMvSm9yZ2UgSnVhbiAxMDYtMjgwMDktTWFkcmlkLUVzcGHDsWEpMAkGBwQAi+xAAQAwgboGCCsGAQUFBwEDBIGtMIGqMAgGBgQAjkYBATALBgYEAI5GAQMCAQ8wEwYGBACORgEGMAkGBwQAjkYBBgEwfAYGBACORgEFMHIwNxYxaHR0cHM6Ly93d3cuY2VydC5mbm10LmVzL3Bkcy9QRFNBQ1VzdWFyaW9zX2VzLnBkZhMCZXMwNxYxaHR0cHM6Ly93d3cuY2VydC5mbm10LmVzL3Bkcy9QRFNBQ1VzdWFyaW9zX2VuLnBkZhMCZW4wgbUGA1UdHwSBrTCBqjCBp6CBpKCBoYaBnmxkYXA6Ly9sZGFwdXN1LmNlcnQuZm5tdC5lcy9jbj1DUkw0Njg0LGNuPUFDJTIwRk5NVCUyMFVzdWFyaW9zLG91PUNFUkVTLG89Rk5NVC1SQ00sYz1FUz9jZXJ0aWZpY2F0ZVJldm9jYXRpb25MaXN0O2JpbmFyeT9iYXNlP29iamVjdGNsYXNzPWNSTERpc3RyaWJ1dGlvblBvaW50MA0GCSqGSIb3DQEBCwUAA4IBAQB0vzSxeO8cjrd4b9gLQFTACNp5Bn7P00DJ+d0rt9b9qAl1FPTzfqN8xTOpoB1zOKv+kcjQXgvf+K06hItg3nWqX8Sxh6c7wHO3/i5D5WfkSDoJ6hdBP4bULU07+f1383HfdwKs8mQxBI39FwLFZ3aAcyfQoYPpnH+i7biVPLbBgOTGYiV3+yJHg31iv8dlXl9un8eo93nzmf66iCO87aYq4PBWNp4WI1Q3Dud41JT5i8HcziykQpz2HofFBneu+s9QjUQOcpTiq0zXsVn5LTcucb9l9cijTVcuOzNSzSZ+63HqcPgpWtGm0Y6O0fK6KF1GkD8VomPqrebgPSYU7/jp</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Transform>
          <Transform Algorithm="http://www.w3.org/TR/2001/REC-xml-c14n-20010315"/>
        </Transforms>
        <DigestMethod Algorithm="http://www.w3.org/2001/04/xmlenc#sha256"/>
        <DigestValue>ZTM1ZWRhg9KYmx2OSy4F0uXEYk0yD/Jbjig8bdZQhBA=</DigestValue>
      </Reference>
      <Reference URI="/xl/calcChain.xml?ContentType=application/vnd.openxmlformats-officedocument.spreadsheetml.calcChain+xml">
        <DigestMethod Algorithm="http://www.w3.org/2001/04/xmlenc#sha256"/>
        <DigestValue>LX5qep2gzngf+3ddjJCwgrbnCm97HewF5+/WjtjYVgY=</DigestValue>
      </Reference>
      <Reference URI="/xl/ctrlProps/ctrlProp1.xml?ContentType=application/vnd.ms-excel.controlproperties+xml">
        <DigestMethod Algorithm="http://www.w3.org/2001/04/xmlenc#sha256"/>
        <DigestValue>fBwN8z30nmv6rEI+4dJlxiNm1ZJ5sTZW0h/0aNMjImU=</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LLQF6CCIfjb3dFrBWtNElhv3ShnoV7Cmzqz7zlCW6P8=</DigestValue>
      </Reference>
      <Reference URI="/xl/drawings/drawing1.xml?ContentType=application/vnd.openxmlformats-officedocument.drawing+xml">
        <DigestMethod Algorithm="http://www.w3.org/2001/04/xmlenc#sha256"/>
        <DigestValue>9Mxsz8jjVa9xq0Jgg+b5Y0SWbegxUp0iwrRku/6HrCI=</DigestValue>
      </Reference>
      <Reference URI="/xl/drawings/drawing2.xml?ContentType=application/vnd.openxmlformats-officedocument.drawing+xml">
        <DigestMethod Algorithm="http://www.w3.org/2001/04/xmlenc#sha256"/>
        <DigestValue>EuiSyrCnrX7nE9cWTdKv+W9/0Q2kaq2hkFFqwk85Boo=</DigestValue>
      </Reference>
      <Reference URI="/xl/drawings/vmlDrawing1.vml?ContentType=application/vnd.openxmlformats-officedocument.vmlDrawing">
        <DigestMethod Algorithm="http://www.w3.org/2001/04/xmlenc#sha256"/>
        <DigestValue>UXrdmcI563bBDqYkKzz2nV4X/IDs1mx3Kyf8H8Ey+4I=</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ErvEBaE+gA+5A26U3U7tPF12RjfRSeEAO7EkzpNzX2k=</DigestValue>
      </Reference>
      <Reference URI="/xl/externalLinks/externalLink1.xml?ContentType=application/vnd.openxmlformats-officedocument.spreadsheetml.externalLink+xml">
        <DigestMethod Algorithm="http://www.w3.org/2001/04/xmlenc#sha256"/>
        <DigestValue>f0EJJc9LPhCdNW14dGRMjKam0e/gi0heamnuXolN7II=</DigestValue>
      </Reference>
      <Reference URI="/xl/media/image1.emf?ContentType=image/x-emf">
        <DigestMethod Algorithm="http://www.w3.org/2001/04/xmlenc#sha256"/>
        <DigestValue>gqnFTcZtQRqPttBtoIyg1ytaW4vdpdeJFInn2DmpcgU=</DigestValue>
      </Reference>
      <Reference URI="/xl/printerSettings/printerSettings1.bin?ContentType=application/vnd.openxmlformats-officedocument.spreadsheetml.printerSettings">
        <DigestMethod Algorithm="http://www.w3.org/2001/04/xmlenc#sha256"/>
        <DigestValue>UCnIJhjX4Mumz4voqxPHrfJLd6Onm+iev82VUBMpiDY=</DigestValue>
      </Reference>
      <Reference URI="/xl/sharedStrings.xml?ContentType=application/vnd.openxmlformats-officedocument.spreadsheetml.sharedStrings+xml">
        <DigestMethod Algorithm="http://www.w3.org/2001/04/xmlenc#sha256"/>
        <DigestValue>GppP8XzVgPIBLOHp07A3pIurqj+B4gJxLca+5/PKyCQ=</DigestValue>
      </Reference>
      <Reference URI="/xl/styles.xml?ContentType=application/vnd.openxmlformats-officedocument.spreadsheetml.styles+xml">
        <DigestMethod Algorithm="http://www.w3.org/2001/04/xmlenc#sha256"/>
        <DigestValue>JOgB1PHpXchxmvDdSDr9q14HMBcdGCX7+pkjK+lqZLk=</DigestValue>
      </Reference>
      <Reference URI="/xl/theme/theme1.xml?ContentType=application/vnd.openxmlformats-officedocument.theme+xml">
        <DigestMethod Algorithm="http://www.w3.org/2001/04/xmlenc#sha256"/>
        <DigestValue>Q1Y4CPpXAEfTWbGgm5zElx8B0pHQK4RzdZXVzDJUMDc=</DigestValue>
      </Reference>
      <Reference URI="/xl/workbook.xml?ContentType=application/vnd.openxmlformats-officedocument.spreadsheetml.sheet.main+xml">
        <DigestMethod Algorithm="http://www.w3.org/2001/04/xmlenc#sha256"/>
        <DigestValue>KrRcEWW/QWWlfAbRvsNmRs+tG86EOhu0cuUIiZmbLys=</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Is1Awd5WTOndjbYEq4K0vCNsoUWAvWR8MgOxRehAyNY=</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lHnnYDirKb6jIxGHnqbP97pjMgmbUlToG4p69Ye0Gm8=</DigestValue>
      </Reference>
      <Reference URI="/xl/worksheets/sheet1.xml?ContentType=application/vnd.openxmlformats-officedocument.spreadsheetml.worksheet+xml">
        <DigestMethod Algorithm="http://www.w3.org/2001/04/xmlenc#sha256"/>
        <DigestValue>OvYLks95WN6SFIByN7QteAH368j0IKuD/HYKvIjfQVk=</DigestValue>
      </Reference>
      <Reference URI="/xl/worksheets/sheet2.xml?ContentType=application/vnd.openxmlformats-officedocument.spreadsheetml.worksheet+xml">
        <DigestMethod Algorithm="http://www.w3.org/2001/04/xmlenc#sha256"/>
        <DigestValue>e2+7k63A7nMQlkbrTjBV6C69zp0Ux15eVHTtwEqPHLw=</DigestValue>
      </Reference>
      <Reference URI="/xl/worksheets/sheet3.xml?ContentType=application/vnd.openxmlformats-officedocument.spreadsheetml.worksheet+xml">
        <DigestMethod Algorithm="http://www.w3.org/2001/04/xmlenc#sha256"/>
        <DigestValue>y4AzP/rG/CVXoXnZDKY4pynbnmdTu+j9MX9fzzqhF9E=</DigestValue>
      </Reference>
      <Reference URI="/xl/worksheets/sheet4.xml?ContentType=application/vnd.openxmlformats-officedocument.spreadsheetml.worksheet+xml">
        <DigestMethod Algorithm="http://www.w3.org/2001/04/xmlenc#sha256"/>
        <DigestValue>/LgSC4BFtct1ReKZxHwhY7a66n+E2Lgkujmbljl9tEk=</DigestValue>
      </Reference>
      <Reference URI="/xl/worksheets/sheet5.xml?ContentType=application/vnd.openxmlformats-officedocument.spreadsheetml.worksheet+xml">
        <DigestMethod Algorithm="http://www.w3.org/2001/04/xmlenc#sha256"/>
        <DigestValue>RGpgwGEOL+7xgv1skw/X1WrAwN4+0xmOjIx15WEum4M=</DigestValue>
      </Reference>
      <Reference URI="/xl/worksheets/sheet6.xml?ContentType=application/vnd.openxmlformats-officedocument.spreadsheetml.worksheet+xml">
        <DigestMethod Algorithm="http://www.w3.org/2001/04/xmlenc#sha256"/>
        <DigestValue>73H+8G78w0GZTJc801qHpkpCSaKfIXDqaxfk7VSHG2Q=</DigestValue>
      </Reference>
    </Manifest>
    <SignatureProperties>
      <SignatureProperty Id="idSignatureTime" Target="#idPackageSignature">
        <mdssi:SignatureTime xmlns:mdssi="http://schemas.openxmlformats.org/package/2006/digital-signature">
          <mdssi:Format>YYYY-MM-DDThh:mm:ssTZD</mdssi:Format>
          <mdssi:Value>2024-05-20T11:54:09Z</mdssi:Value>
        </mdssi:SignatureTime>
      </SignatureProperty>
    </SignatureProperties>
  </Object>
  <Object Id="idOfficeObject">
    <SignatureProperties>
      <SignatureProperty Id="idOfficeV1Details" Target="#idPackageSignature">
        <SignatureInfoV1 xmlns="http://schemas.microsoft.com/office/2006/digsig">
          <SetupID>{B180C78C-2BA8-42C1-BC5A-4C5A9CF82CBF}</SetupID>
          <SignatureText>c</SignatureText>
          <SignatureImage/>
          <SignatureComments/>
          <WindowsVersion>10.0</WindowsVersion>
          <OfficeVersion>16.0.12527/19</OfficeVersion>
          <ApplicationVersion>16.0.12527</ApplicationVersion>
          <Monitors>2</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2024-05-20T11:54:09Z</xd:SigningTime>
          <xd:SigningCertificate>
            <xd:Cert>
              <xd:CertDigest>
                <DigestMethod Algorithm="http://www.w3.org/2001/04/xmlenc#sha256"/>
                <DigestValue>RefQYJ7G1qRMHk6T7pf0bvYHB0ybOeh1tF/4a94mRcw=</DigestValue>
              </xd:CertDigest>
              <xd:IssuerSerial>
                <X509IssuerName>CN=AC FNMT Usuarios, OU=Ceres, O=FNMT-RCM, C=ES</X509IssuerName>
                <X509SerialNumber>142208022054466778571169647664860595036</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G2jCCBMKgAwIBAgIQRV864VwhzbpUT4KqR1Hr2zANBgkqhkiG9w0BAQsFADA7MQswCQYDVQQGEwJFUzERMA8GA1UECgwIRk5NVC1SQ00xGTAXBgNVBAsMEEFDIFJBSVogRk5NVC1SQ00wHhcNMTQxMDI4MTE0ODU4WhcNMjkxMDI4MTE0ODU4WjBLMQswCQYDVQQGEwJFUzERMA8GA1UECgwIRk5NVC1SQ00xDjAMBgNVBAsMBUNlcmVzMRkwFwYDVQQDDBBBQyBGTk1UIFVzdWFyaW9zMIIBIjANBgkqhkiG9w0BAQEFAAOCAQ8AMIIBCgKCAQEAnSAEJi37LWkwy9mTf6XlrtRwcu+UvkVr5Y+yC/m6M4Ylr4bxwNjbtj++8b6JBab9wyHhktVSIBa+diYhfsHsWVWgkOlSzNIPqTPKOmjYtL3UJuoW3AbpDNZJEVFgEolkCg51wXKMjO7O5CfJwIA3iV2fbeeR4YAOms/1mqm0LSkrWiwwlYF9Vn8aqr/eAnT/d8KdYC5Z/9Mc1azWHWN7zJ6MTduZ9PcVjMm70iviHaohgEUu979by23acx69q7qLPjHkYoGhf2ft1tQqYmjs9icgwPhrzLyy1zzXYy0HoeFns4bi2N+MBTmpf/i8HZOK6By3MS2UlCsjXhHhzamwRwIDAQABo4ICyDCCAsQwEgYDVR0TAQH/BAgwBgEB/wIBADAOBgNVHQ8BAf8EBAMCAQYwHQYDVR0OBBYEFLHUT8QjefpEBQnG6znP6DWwuCBkMIGYBggrBgEFBQcBAQSBizCBiDBJBggrBgEFBQcwAYY9aHR0cDovL29jc3Bmbm10cmNtY2EuY2VydC5mbm10LmVzL29jc3Bmbm10cmNtY2EvT2NzcFJlc3BvbmRlcjA7BggrBgEFBQcwAoYvaHR0cDovL3d3dy5jZXJ0LmZubXQuZXMvY2VydHMvQUNSQUlaRk5NVFJDTS5jcnQwHwYDVR0jBBgwFoAU933F/cTomht3ZKf1HaDMv4dgmm0wgesGA1UdIASB4zCB4DCB3QYEVR0gADCB1DApBggrBgEFBQcCARYdaHR0cDovL3d3dy5jZXJ0LmZubXQuZXMvZHBjcy8wgaYGCCsGAQUFBwICMIGZDIGWU3VqZXRvIGEgbGFzIGNvbmRpY2lvbmVzIGRlIHVzbyBleHB1ZXN0YXMgZW4gbGEgRGVjbGFyYWNpw7NuIGRlIFByw6FjdGljYXMgZGUgQ2VydGlmaWNhY2nDs24gZGUgbGEgRk5NVC1SQ00gKCBDLyBKb3JnZSBKdWFuLCAxMDYtMjgwMDktTWFkcmlkLUVzcGHDsWEpMIHUBgNVHR8EgcwwgckwgcaggcOggcCGgZBsZGFwOi8vbGRhcGZubXQuY2VydC5mbm10LmVzL0NOPUNSTCxPVT1BQyUyMFJBSVolMjBGTk1ULVJDTSxPPUZOTVQtUkNNLEM9RVM/YXV0aG9yaXR5UmV2b2NhdGlvbkxpc3Q7YmluYXJ5P2Jhc2U/b2JqZWN0Y2xhc3M9Y1JMRGlzdHJpYnV0aW9uUG9pbnSGK2h0dHA6Ly93d3cuY2VydC5mbm10LmVzL2NybHMvQVJMRk5NVFJDTS5jcmwwDQYJKoZIhvcNAQELBQADggIBAIw9KLTgfg3zblzaXHc9gGQeTukSuMnmsv8rgKB4PYRMLGWLL9zxYyvn3VJB26/8FwuMmoTyCdRdVqKe+YJmwIVenF7qg+d8Ro5+X+Zj7ati70ZOJ2GVgb1NAj2pNA+Z+eZrVpUDn31L+3ziThLvpAtEtTx6ATFbJmEgkpR1AnbWzvuswwUIMUBspR02niCIzqCJVm2u2Uy9kHw+diBJRuwVYppBZavgn7ECNO+vKeIAKZme+WMd0ZQThkDRYIxFFwYhWFoc1TE+Lf0nVbEa5j/v6oVcauP+2dyLjH/rTdVhh4LnI/DKPGKHduQ8qXuhbxgbIiu8jBT/0n3dWQPFB3ou9+sHllT9uSUVGrtK+KyjgGLH5oe8i4GObH7GJUthkUwEYzGijg/WmKvm+jg0gnlWT7HiU0K4fEWldIBl9nNah12ySPVN63q/8kCXS3JR8cM82ZeszLVntPs64itV2WKrkrNA+Ltu4Z/UTY4luH+IRevo9reT6790MQvYrCwjSsuND4fXI86/mGESGvhbwECmphe8L/jV0uZ01yI5mmghedBr5WqKv64EmIXNFVZ23+mh8RFCgqPZsatVaVoBQq1FevOhPMjEvxiMgzPXve2A3gSmng/UKDcKGzFbyL+veSZhdP854mPk3IPECYZENqAYWXjBltm8UDRmUBt1wpgR</xd:EncapsulatedX509Certificate>
            <xd:EncapsulatedX509Certificate>MIIFgzCCA2ugAwIBAgIPXZONMGc2yAYdGsdUhGkHMA0GCSqGSIb3DQEBCwUAMDsxCzAJBgNVBAYTAkVTMREwDwYDVQQKDAhGTk1ULVJDTTEZMBcGA1UECwwQQUMgUkFJWiBGTk1ULVJDTTAeFw0wODEwMjkxNTU5NTZaFw0zMDAxMDEwMDAwMDBaMDsxCzAJBgNVBAYTAkVTMREwDwYDVQQKDAhGTk1ULVJDTTEZMBcGA1UECwwQQUMgUkFJWiBGTk1ULVJDTTCCAiIwDQYJKoZIhvcNAQEBBQADggIPADCCAgoCggIBALpxgHpMhm5/yBNtwMZ9HACXjywMI7sQmkCpGreHiPibVmr75nuOi5KOpyVdWRHbNi63URcfqQgfBBckWKo3Shjf5TnUV/3XwSyRAZHiItQDwFj8d0fsjz50Q7qsNI1NOHZnjrDIbzAzWHFctPVrbtQBULgTfmxKo0nRIBnuvMApGGWn3v7v3QqQIecaZ5JCEJhfTzC8PhxFtBDXaEAUwED653cXeuYLj2VbPNmaUtu1vZ5Gzz3rkQUCwJaydkxNEJY7kvqcfw+Z374jNUUeAlz+taibmSXaXvMiwzn15Cou08YfxGyqxRxqAQVKL9LFwag0Jl1mpdICIfkYtwb1TplvqKtMUejPUBjFd8g5CSxJkjKZqLsXF3mwWsXmo8RZZUc1g16p6DULmbvkzSDGm0oGObVo/CK67lWMK07q87Hj/LaZmtVC+nFNCM+HHmpxffnTtOmlcYF7wk5HlqX2doWjKI/pgG6BU6VtX7hI+cL5NqYuSf+4lsKMB7ObiFj86xsc3i1w4peSMKGJ47xVqCfWS+2QrYv6YyVZLag13cqXM7zlzced0ezvXg5KkAYmY6252TUtB7p2ZSysV4999AeU14ECll2jB0nVetBX+RvnU0Z1qrB5QstocQjpYL05ac70r8NWQMetUqIJ5G+GR4of6ygnXYMgrwTJbFaai0b1AgMBAAGjgYMwgYAwDwYDVR0TAQH/BAUwAwEB/zAOBgNVHQ8BAf8EBAMCAQYwHQYDVR0OBBYEFPd9xf3E6Jobd2Sn9R2gzL+HYJptMD4GA1UdIAQ3MDUwMwYEVR0gADArMCkGCCsGAQUFBwIBFh1odHRwOi8vd3d3LmNlcnQuZm5tdC5lcy9kcGNzLzANBgkqhkiG9w0BAQsFAAOCAgEAB5BK3/MjTvDDnFFlm5wioooMhfNzKWtN/gHiqQxjAb8EZ6WdmF/9ARP67Jpi6Yb+tmLSbkyU+8B1RXxlDPiyN8+sD8+Nb/kZ94/sHvJwnvDKuO+3/3Y3dlv2bojzr2IyIpMNOmqOFGYMLVN0V2Ue1bLdI4E7pWYjJ2cJj+F3qkPNZVEI7VFY/uY5+ctHhKQV8Xa7pO6kO8Rf77IzlhEYt8llvhjho6Tc+hj507wTmzl6NLrTQfv6MooqtyuGC2mDOL7Nii4LcK2NJpLuHvUBKwrZ1pebbuCoGRw6IYsMHkCtA+fdZn71uSANA+iW+YJF1DngoABd15jmfZ5nc8OaKveri6E6FO80vFIOiZiaBECEHX5FaZNXzuvO+FB8TxxuBEOb+dY7Ixjp6o7RTUaN8Tvkasq6+yO3m/qZASlaWFot4/nUbQ4mrcFuNLwy+AwF+mWj2zs3gyLp1txyM/1d8iC9djwj2ij3+RvrWWTV3F9yfiD8zYm1kGdNYno/Tq0dwzn+evQoFt9B9kiABdcPUXmsEKvU7ANm5mqwujGSQkBqvjrTcuFqN1W8rB2Vt2lh8kORdOag0wokRqEIr9baRRmW1FMdW4R58MD3R++Lj8UGrp1MYp3/RgT408m2ECVAdf4WqslKYIYvuu8wd+RU4riEmViAqhOLUTpPSPaLtrM=</xd:EncapsulatedX509Certificate>
          </xd:CertificateValues>
        </xd:UnsignedSignatureProperties>
      </xd:UnsignedProperties>
    </xd:QualifyingProperties>
  </Object>
  <Object Id="idValidSigLnImg">AQAAAGwAAAAAAAAAAAAAAEsBAAB/AAAAAAAAAAAAAACZIwAAtQ0AACBFTUYAAAEAXBwAAKoAAAAGAAAAAAAAAAAAAAAAAAAAgAcAADgEAAAPAgAAKAEAAAAAAAAAAAAAAAAAAJgKCABAhAQACgAAABAAAAAAAAAAAAAAAEsAAAAQAAAAAAAAAAUAAAAeAAAAGAAAAAAAAAAAAAAATAEAAIAAAAAnAAAAGAAAAAEAAAAAAAAAAAAAAAAAAAAlAAAADAAAAAEAAABMAAAAZAAAAAAAAAAAAAAASwEAAH8AAAAAAAAAAAAAAEw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BLAQAAfwAAAAAAAAAAAAAATAEAAIAAAAAhAPAAAAAAAAAAAAAAAIA/AAAAAAAAAAAAAIA/AAAAAAAAAAAAAAAAAAAAAAAAAAAAAAAAAAAAAAAAAAAlAAAADAAAAAAAAIAoAAAADAAAAAEAAAAnAAAAGAAAAAEAAAAAAAAA8PDwAAAAAAAlAAAADAAAAAEAAABMAAAAZAAAAAAAAAAAAAAASwEAAH8AAAAAAAAAAAAAAEwBAACAAAAAIQDwAAAAAAAAAAAAAACAPwAAAAAAAAAAAACAPwAAAAAAAAAAAAAAAAAAAAAAAAAAAAAAAAAAAAAAAAAAJQAAAAwAAAAAAACAKAAAAAwAAAABAAAAJwAAABgAAAABAAAAAAAAAPDw8AAAAAAAJQAAAAwAAAABAAAATAAAAGQAAAAAAAAAAAAAAEsBAAB/AAAAAAAAAAAAAABMAQAAgAAAACEA8AAAAAAAAAAAAAAAgD8AAAAAAAAAAAAAgD8AAAAAAAAAAAAAAAAAAAAAAAAAAAAAAAAAAAAAAAAAACUAAAAMAAAAAAAAgCgAAAAMAAAAAQAAACcAAAAYAAAAAQAAAAAAAADw8PAAAAAAACUAAAAMAAAAAQAAAEwAAABkAAAAAAAAAAAAAABLAQAAfwAAAAAAAAAAAAAATAEAAIAAAAAhAPAAAAAAAAAAAAAAAIA/AAAAAAAAAAAAAIA/AAAAAAAAAAAAAAAAAAAAAAAAAAAAAAAAAAAAAAAAAAAlAAAADAAAAAAAAIAoAAAADAAAAAEAAAAnAAAAGAAAAAEAAAAAAAAA////AAAAAAAlAAAADAAAAAEAAABMAAAAZAAAAAAAAAAAAAAASwEAAH8AAAAAAAAAAAAAAEwBAACAAAAAIQDwAAAAAAAAAAAAAACAPwAAAAAAAAAAAACAPwAAAAAAAAAAAAAAAAAAAAAAAAAAAAAAAAAAAAAAAAAAJQAAAAwAAAAAAACAKAAAAAwAAAABAAAAJwAAABgAAAABAAAAAAAAAP///wAAAAAAJQAAAAwAAAABAAAATAAAAGQAAAAAAAAAAAAAAEsBAAB/AAAAAAAAAAAAAABM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L0AAAAEAAAA9gAAABAAAAC9AAAABAAAADoAAAANAAAAIQDwAAAAAAAAAAAAAACAPwAAAAAAAAAAAACAPwAAAAAAAAAAAAAAAAAAAAAAAAAAAAAAAAAAAAAAAAAAJQAAAAwAAAAAAACAKAAAAAwAAAABAAAAUgAAAHABAAABAAAA9f///wAAAAAAAAAAAAAAAJABAAAAAAABAAAAAHMAZQBnAG8AZQAgAHUAaQAAAAAAAAAAAAAAAAAAAAAAAAAAAAAAAAAAAAAAAAAAAAAAAAAAAAAAAAAAAAAAAAAAAAAAJV4Ad9BeuXZojP0CPswtZr4KyAACAgAAhMi7AiUAAAAzAAAAYAAAADMAAAAiAAAAxJYgBfKhUvD/////wMm7Al4LyGXYx3wTGAAAAAEAAACMvUwFRBC8zAIAAAABAAAAAAD9ApBqmfsYybsCSMq7AtlbAHeYyLsCAAAAAAAAAHdoybsC9f///wAAAAAAAAAAAAAAAJABAAAAAAABAAAAAHMAZQBnAG8AZQAgAHUAaQBGJ6jq/Mi7Ak2PAnYAALl28Mi7AgAAAAD4yLsCAAAAAITbxmUAALl2AAAAABMAFAA+zC1m0F65dhDJuwIE+BJ3AAC5dgAAAAB4MyAFZHYACAAAAAAlAAAADAAAAAEAAAAYAAAADAAAAAAAAAASAAAADAAAAAEAAAAeAAAAGAAAAL0AAAAEAAAA9wAAABEAAAAlAAAADAAAAAEAAABUAAAAiAAAAL4AAAAEAAAA9QAAABAAAAABAAAAVZXbQV9C20G+AAAABAAAAAoAAABMAAAAAAAAAAAAAAAAAAAA//////////9gAAAAMgAwAC8AMAA1AC8AMgAwADIANAAGAAAABgAAAAQAAAAGAAAABgAAAAQAAAAGAAAABgAAAAYAAAAGAAAASwAAAEAAAAAwAAAABQAAACAAAAABAAAAAQAAABAAAAAAAAAAAAAAAEwBAACAAAAAAAAAAAAAAABMAQAAgAAAAFIAAABwAQAAAgAAABAAAAAHAAAAAAAAAAAAAAC8AgAAAAAAAAECAiJTAHkAcwB0AGUAbQAAAAAAAAAAAAAAAAAAAAAAAAAAAAAAAAAAAAAAAAAAAAAAAAAAAAAAAAAAAAAAAAAAAAAAAAB6dwkAAACovgMDAAAAAGiM/QJojP0CFMwtZgAAAACE28ZlCQAAAAAAAAAAAAAAAAAAAAAAAABQjf0CAAAAAAAAAAAAAAAAAAAAAAAAAAAAAAAAAAAAAAAAAAAAAAAAAAAAAAAAAAAAAAAAAAAAAAAAAAAAAAAAYMy7AlokqOoAAIR3VM27AojSdndojP0ChNvGZQAAAACY03Z3//8AAAAAAAB71HZ3e9R2d4TNuwKIzbsCFMwtZgAAAAAAAAAAAAAAAAAAAACx9AF2CQAAAAcAAAC8zbsCvM27AgACAAD8////AQAAAAAAAAAAAAAAAAAAAAAAAAAAAAAAeDMgBW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LoCJV4AdxSzvcw4bLoCAAAAAP////84cLoCtK0WZeSovcy4BXZl6rAWZeDmPQUgTAAAEPSAHQAAAABsbLoCuAV2Zf////8UAAAAbEIYZYxwugIAqKgflK4YZfy0vcxnDgRwAAAAADDOmPuaDBhl6G26AtlbAHc4bLoCBwAAAAAAAHe4tL3M4P///wAAAAAAAAAAAAAAAJABAAAAAAABAAAAAGEAcgBpAGEAbAAAAAAAAAAAAAAAAAAAAAAAAAAAAAAAAAAAALH0AXYAAAAABgAAAJxtugKcbboCAAIAAPz///8BAAAAAAAAAAAAAAAAAAAAAAAAAAAAAAB4MyAFZHYACAAAAAAlAAAADAAAAAMAAAAYAAAADAAAAAAAAAASAAAADAAAAAEAAAAWAAAADAAAAAgAAABUAAAAVAAAAAoAAAAnAAAAHgAAAEoAAAABAAAAVZXbQV9C20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AxAAAARwAAACkAAAAzAAAACQAAABUAAAAhAPAAAAAAAAAAAAAAAIA/AAAAAAAAAAAAAIA/AAAAAAAAAAAAAAAAAAAAAAAAAAAAAAAAAAAAAAAAAAAlAAAADAAAAAAAAIAoAAAADAAAAAQAAABSAAAAcAEAAAQAAADw////AAAAAAAAAAAAAAAAkAEAAAAAAAEAAAAAcwBlAGcAbwBlACAAdQBpAAAAAAAAAAAAAAAAAAAAAAAAAAAAAAAAAAAAAAAAAAAAAAAAAAAAAAAAAAAAAAAAAAAAugIlXgB3/////7xsugIAAAAAJLW9zC0AAAC8croC9D8eZQAAAAAgAAAAAAAAAKgb9B2g0ToFWG66AgcAAACQQhAZAAAAAFRuugIBAAAAAAAAAAAAAAAAAABAMCT0AKBsugAIAAAAtM6Y+wEAAABsbroC2VsAd7xsugIHAAAAAAAAdwAAAADw////AAAAAAAAAAAAAAAAkAEAAAAAAAEAAAAAcwBlAGcAbwBlACAAdQBpAAAAAAAAAAAAAAAAAAAAAAAJAAAAAAAAALH0AXYAAAAACQAAACBuugIgbroCAAIAAPz///8BAAAAAAAAAAAAAAAAAAAAeDMgBejEunZkdgAIAAAAACUAAAAMAAAABAAAABgAAAAMAAAAAAAAABIAAAAMAAAAAQAAAB4AAAAYAAAAKQAAADMAAAAyAAAASAAAACUAAAAMAAAABAAAAFQAAABUAAAAKgAAADMAAAAwAAAARwAAAAEAAABVldtBX0LbQSoAAAAzAAAAAQAAAEwAAAAAAAAAAAAAAAAAAAD//////////1AAAABjAAAABwAAAEsAAABAAAAAMAAAAAUAAAAgAAAAAQAAAAEAAAAQAAAAAAAAAAAAAABMAQAAgAAAAAAAAAAAAAAATAEAAIAAAAAlAAAADAAAAAIAAAAnAAAAGAAAAAUAAAAAAAAA////AAAAAAAlAAAADAAAAAUAAABMAAAAZAAAAAAAAABQAAAASwEAAHwAAAAAAAAAUAAAAEwBAAAtAAAAIQDwAAAAAAAAAAAAAACAPwAAAAAAAAAAAACAPwAAAAAAAAAAAAAAAAAAAAAAAAAAAAAAAAAAAAAAAAAAJQAAAAwAAAAAAACAKAAAAAwAAAAFAAAAJwAAABgAAAAFAAAAAAAAAP///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DQAAAACgAAAFAAAACKAAAAXAAAAAEAAABVldtBX0LbQQoAAABQAAAAFgAAAEwAAAAAAAAAAAAAAAAAAAD//////////3gAAABDAGEAcgBtAGUAbgAgAEcAYQByAGMA7QBhACAARwByAGEAbgBhAG4AZABvAAcAAAAGAAAABAAAAAkAAAAGAAAABwAAAAMAAAAIAAAABgAAAAQAAAAFAAAAAwAAAAYAAAADAAAACAAAAAQAAAAGAAAABwAAAAYAAAAHAAAABwAAAAcAAABLAAAAQAAAADAAAAAFAAAAIAAAAAEAAAABAAAAEAAAAAAAAAAAAAAATAEAAIAAAAAAAAAAAAAAAEwBAACAAAAAJQAAAAwAAAACAAAAJwAAABgAAAAFAAAAAAAAAP///wAAAAAAJQAAAAwAAAAFAAAATAAAAGQAAAAJAAAAYAAAAP8AAABsAAAACQAAAGAAAAD3AAAADQAAACEA8AAAAAAAAAAAAAAAgD8AAAAAAAAAAAAAgD8AAAAAAAAAAAAAAAAAAAAAAAAAAAAAAAAAAAAAAAAAACUAAAAMAAAAAAAAgCgAAAAMAAAABQAAACUAAAAMAAAAAQAAABgAAAAMAAAAAAAAABIAAAAMAAAAAQAAAB4AAAAYAAAACQAAAGAAAAAAAQAAbQAAACUAAAAMAAAAAQAAAFQAAAAgAQAACgAAAGAAAADEAAAAbAAAAAEAAABVldtBX0LbQQoAAABgAAAAIwAAAEwAAAAAAAAAAAAAAAAAAAD//////////5QAAABEAGkAcgBlAGMAdABvAHIAYQAgAEMAbwBuAHQAcgBhAHQAYQBjAGkA8wBuACAAZQBuACAAZgB1AG4AYwBpAG8AbgBlAHMAAAAIAAAAAwAAAAQAAAAGAAAABQAAAAQAAAAHAAAABAAAAAYAAAADAAAABwAAAAcAAAAHAAAABAAAAAQAAAAGAAAABAAAAAYAAAAFAAAAAwAAAAcAAAAHAAAAAwAAAAYAAAAHAAAAAwAAAAQAAAAHAAAABwAAAAUAAAADAAAABwAAAAcAAAAGAAAABQAAAEsAAABAAAAAMAAAAAUAAAAgAAAAAQAAAAEAAAAQAAAAAAAAAAAAAABMAQAAgAAAAAAAAAAAAAAATAEAAIAAAAAlAAAADAAAAAIAAAAnAAAAGAAAAAUAAAAAAAAA////AAAAAAAlAAAADAAAAAUAAABMAAAAZAAAAAkAAABwAAAAQgEAAHwAAAAJAAAAcAAAADoBAAANAAAAIQDwAAAAAAAAAAAAAACAPwAAAAAAAAAAAACAPwAAAAAAAAAAAAAAAAAAAAAAAAAAAAAAAAAAAAAAAAAAJQAAAAwAAAAAAACAKAAAAAwAAAAFAAAAJQAAAAwAAAABAAAAGAAAAAwAAAAAAAAAEgAAAAwAAAABAAAAFgAAAAwAAAAAAAAAVAAAAIQBAAAKAAAAcAAAAEEBAAB8AAAAAQAAAFWV20FfQttBCgAAAHAAAAA0AAAATAAAAAQAAAAJAAAAcAAAAEMBAAB9AAAAtAAAAEYAaQByAG0AYQBkAG8AIABwAG8AcgA6ACAARwBBAFIAQwBJAEEAIABHAFIAQQBOAEEARABPACAATQBBAFIASQBBACAAQwBBAFIATQBFAE4AIAAtACAANAA2ADMAMwAwADEANwA4AEoABgAAAAMAAAAEAAAACQAAAAYAAAAHAAAABwAAAAMAAAAHAAAABwAAAAQAAAADAAAAAwAAAAgAAAAHAAAABwAAAAcAAAADAAAABwAAAAMAAAAIAAAABwAAAAcAAAAIAAAABwAAAAgAAAAJAAAAAwAAAAoAAAAHAAAABwAAAAMAAAAHAAAAAwAAAAcAAAAHAAAABwAAAAoAAAAGAAAACAAAAAMAAAAEAAAAAwAAAAYAAAAGAAAABgAAAAYAAAAGAAAABgAAAAYAAAAGAAAABAAAABYAAAAMAAAAAAAAACUAAAAMAAAAAgAAAA4AAAAUAAAAAAAAABAAAAAUAAAA</Object>
  <Object Id="idInvalidSigLnImg">AQAAAGwAAAAAAAAAAAAAAEsBAAB/AAAAAAAAAAAAAACZIwAAtQ0AACBFTUYAAAEA+B8AALAAAAAGAAAAAAAAAAAAAAAAAAAAgAcAADgEAAAPAgAAKAEAAAAAAAAAAAAAAAAAAJgKCABAhAQACgAAABAAAAAAAAAAAAAAAEsAAAAQAAAAAAAAAAUAAAAeAAAAGAAAAAAAAAAAAAAATAEAAIAAAAAnAAAAGAAAAAEAAAAAAAAAAAAAAAAAAAAlAAAADAAAAAEAAABMAAAAZAAAAAAAAAAAAAAASwEAAH8AAAAAAAAAAAAAAEw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BLAQAAfwAAAAAAAAAAAAAATAEAAIAAAAAhAPAAAAAAAAAAAAAAAIA/AAAAAAAAAAAAAIA/AAAAAAAAAAAAAAAAAAAAAAAAAAAAAAAAAAAAAAAAAAAlAAAADAAAAAAAAIAoAAAADAAAAAEAAAAnAAAAGAAAAAEAAAAAAAAA8PDwAAAAAAAlAAAADAAAAAEAAABMAAAAZAAAAAAAAAAAAAAASwEAAH8AAAAAAAAAAAAAAEwBAACAAAAAIQDwAAAAAAAAAAAAAACAPwAAAAAAAAAAAACAPwAAAAAAAAAAAAAAAAAAAAAAAAAAAAAAAAAAAAAAAAAAJQAAAAwAAAAAAACAKAAAAAwAAAABAAAAJwAAABgAAAABAAAAAAAAAPDw8AAAAAAAJQAAAAwAAAABAAAATAAAAGQAAAAAAAAAAAAAAEsBAAB/AAAAAAAAAAAAAABMAQAAgAAAACEA8AAAAAAAAAAAAAAAgD8AAAAAAAAAAAAAgD8AAAAAAAAAAAAAAAAAAAAAAAAAAAAAAAAAAAAAAAAAACUAAAAMAAAAAAAAgCgAAAAMAAAAAQAAACcAAAAYAAAAAQAAAAAAAADw8PAAAAAAACUAAAAMAAAAAQAAAEwAAABkAAAAAAAAAAAAAABLAQAAfwAAAAAAAAAAAAAATAEAAIAAAAAhAPAAAAAAAAAAAAAAAIA/AAAAAAAAAAAAAIA/AAAAAAAAAAAAAAAAAAAAAAAAAAAAAAAAAAAAAAAAAAAlAAAADAAAAAAAAIAoAAAADAAAAAEAAAAnAAAAGAAAAAEAAAAAAAAA////AAAAAAAlAAAADAAAAAEAAABMAAAAZAAAAAAAAAAAAAAASwEAAH8AAAAAAAAAAAAAAEwBAACAAAAAIQDwAAAAAAAAAAAAAACAPwAAAAAAAAAAAACAPwAAAAAAAAAAAAAAAAAAAAAAAAAAAAAAAAAAAAAAAAAAJQAAAAwAAAAAAACAKAAAAAwAAAABAAAAJwAAABgAAAABAAAAAAAAAP///wAAAAAAJQAAAAwAAAABAAAATAAAAGQAAAAAAAAAAAAAAEsBAAB/AAAAAAAAAAAAAABM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rbHQAAAAcKDQcKDQcJDQ4WMShFrjFU1TJV1gECBAIDBAECBQoRKyZBowsTMW0eAAAAfqbJd6PIeqDCQFZ4JTd0Lk/HMVPSGy5uFiE4GypVJ0KnHjN9AAABmx8AAACcz+7S6ffb7fnC0t1haH0hMm8aLXIuT8ggOIwoRKslP58cK08AAAFtHgAAAMHg9P///////////+bm5k9SXjw/SzBRzTFU0y1NwSAyVzFGXwEBArMfCA8mnM/u69/SvI9jt4tgjIR9FBosDBEjMVTUMlXWMVPRKUSeDxk4AAAAbR4AAADT6ff///////+Tk5MjK0krSbkvUcsuT8YVJFoTIFIrSbgtTcEQHEcUPQAAAJzP7vT6/bTa8kRleixHhy1Nwi5PxiQtTnBwcJKSki81SRwtZAgOI20eAAAAweD02+35gsLqZ5q6Jz1jNEJyOUZ4qamp+/v7////wdPeVnCJAQECFD0AAACv1/Ho8/ubzu6CwuqMudS3u769vb3////////////L5fZymsABAgNtHgAAAK/X8fz9/uLx+snk9uTy+vz9/v///////////////8vl9nKawAECA4g9AAAAotHvtdryxOL1xOL1tdry0+r32+350+r3tdryxOL1pdPvc5rAAQIDbR4AAABpj7ZnjrZqj7Zqj7ZnjrZtkbdukrdtkbdnjrZqj7ZojrZ3rdUCAwSIPQAAAAAAAAAAAAAAAAAAAAAAAAAAAAAAAAAAAAAAAAAAAAAAAAAAAAAAAG0eJwAAABgAAAABAAAAAAAAAP///wAAAAAAJQAAAAwAAAABAAAATAAAAGQAAAAiAAAABAAAAHEAAAAQAAAAIgAAAAQAAABQAAAADQAAACEA8AAAAAAAAAAAAAAAgD8AAAAAAAAAAAAAgD8AAAAAAAAAAAAAAAAAAAAAAAAAAAAAAAAAAAAAAAAAACUAAAAMAAAAAAAAgCgAAAAMAAAAAQAAAFIAAABwAQAAAQAAAPX///8AAAAAAAAAAAAAAACQAQAAAAAAAQAAAABzAGUAZwBvAGUAIAB1AGkAAAAAAAAAAAAAAAAAAAAAAAAAAAAAAAAAAAAAAAAAAAAAAAAAAAAAAAAAAAAAAAAAAAAAACVeAHfQXrl2aIz9Aj7MLWa+CsgAAgIAAITIuwIlAAAAMwAAAGAAAAAzAAAAIgAAAMSWIAXyoVLw/////8DJuwJeC8hl2Md8ExgAAAABAAAAjL1MBUQQvMwCAAAAAQAAAAAA/QKQapn7GMm7AkjKuwLZWwB3mMi7AgAAAAAAAAB3aMm7AvX///8AAAAAAAAAAAAAAACQAQAAAAAAAQAAAABzAGUAZwBvAGUAIAB1AGkARieo6vzIuwJNjwJ2AAC5dvDIuwIAAAAA+Mi7AgAAAACE28ZlAAC5dgAAAAATABQAPswtZtBeuXYQybsCBPgSdwAAuXYAAAAAeDMgBWR2AAgAAAAAJQAAAAwAAAABAAAAGAAAAAwAAAD/AAAAEgAAAAwAAAABAAAAHgAAABgAAAAiAAAABAAAAHIAAAARAAAAJQAAAAwAAAABAAAAVAAAAKgAAAAjAAAABAAAAHAAAAAQAAAAAQAAAFWV20FfQttBIwAAAAQAAAAPAAAATAAAAAAAAAAAAAAAAAAAAP//////////bAAAAEYAaQByAG0AYQAgAG4AbwAgAHYA4QBsAGkAZABhAAAABgAAAAMAAAAEAAAACQAAAAYAAAADAAAABwAAAAcAAAADAAAABQAAAAYAAAADAAAAAwAAAAcAAAAGAAAASwAAAEAAAAAwAAAABQAAACAAAAABAAAAAQAAABAAAAAAAAAAAAAAAEwBAACAAAAAAAAAAAAAAABMAQAAgAAAAFIAAABwAQAAAgAAABAAAAAHAAAAAAAAAAAAAAC8AgAAAAAAAAECAiJTAHkAcwB0AGUAbQAAAAAAAAAAAAAAAAAAAAAAAAAAAAAAAAAAAAAAAAAAAAAAAAAAAAAAAAAAAAAAAAAAAAAAAAB6dwkAAACovgMDAAAAAGiM/QJojP0CFMwtZgAAAACE28ZlCQAAAAAAAAAAAAAAAAAAAAAAAABQjf0CAAAAAAAAAAAAAAAAAAAAAAAAAAAAAAAAAAAAAAAAAAAAAAAAAAAAAAAAAAAAAAAAAAAAAAAAAAAAAAAAYMy7AlokqOoAAIR3VM27AojSdndojP0ChNvGZQAAAACY03Z3//8AAAAAAAB71HZ3e9R2d4TNuwKIzbsCFMwtZgAAAAAAAAAAAAAAAAAAAACx9AF2CQAAAAcAAAC8zbsCvM27AgACAAD8////AQAAAAAAAAAAAAAAAAAAAAAAAAAAAAAAeDMgBW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LoCJV4AdxSzvcw4bLoCAAAAAP////84cLoCtK0WZeSovcy4BXZl6rAWZeDmPQUgTAAAEPSAHQAAAABsbLoCuAV2Zf////8UAAAAbEIYZYxwugIAqKgflK4YZfy0vcxnDgRwAAAAADDOmPuaDBhl6G26AtlbAHc4bLoCBwAAAAAAAHe4tL3M4P///wAAAAAAAAAAAAAAAJABAAAAAAABAAAAAGEAcgBpAGEAbAAAAAAAAAAAAAAAAAAAAAAAAAAAAAAAAAAAALH0AXYAAAAABgAAAJxtugKcbboCAAIAAPz///8BAAAAAAAAAAAAAAAAAAAAAAAAAAAAAAB4MyAFZHYACAAAAAAlAAAADAAAAAMAAAAYAAAADAAAAAAAAAASAAAADAAAAAEAAAAWAAAADAAAAAgAAABUAAAAVAAAAAoAAAAnAAAAHgAAAEoAAAABAAAAVZXbQV9C20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AxAAAARwAAACkAAAAzAAAACQAAABUAAAAhAPAAAAAAAAAAAAAAAIA/AAAAAAAAAAAAAIA/AAAAAAAAAAAAAAAAAAAAAAAAAAAAAAAAAAAAAAAAAAAlAAAADAAAAAAAAIAoAAAADAAAAAQAAABSAAAAcAEAAAQAAADw////AAAAAAAAAAAAAAAAkAEAAAAAAAEAAAAAcwBlAGcAbwBlACAAdQBpAAAAAAAAAAAAAAAAAAAAAAAAAAAAAAAAAAAAAAAAAAAAAAAAAAAAAAAAAAAAAAAAAAAAugIlXgB3/////7xsugIAAAAAJLW9zC0AAAC8croC9D8eZQAAAAAgAAAAAAAAAKgb9B2g0ToFWG66AgcAAACQQhAZAAAAAFRuugIBAAAAAAAAAAAAAAAAAABAMCT0AKBsugAIAAAAtM6Y+wEAAABsbroC2VsAd7xsugIHAAAAAAAAdwAAAADw////AAAAAAAAAAAAAAAAkAEAAAAAAAEAAAAAcwBlAGcAbwBlACAAdQBpAAAAAAAAAAAAAAAAAAAAAAAJAAAAAAAAALH0AXYAAAAACQAAACBuugIgbroCAAIAAPz///8BAAAAAAAAAAAAAAAAAAAAeDMgBejEunZkdgAIAAAAACUAAAAMAAAABAAAABgAAAAMAAAAAAAAABIAAAAMAAAAAQAAAB4AAAAYAAAAKQAAADMAAAAyAAAASAAAACUAAAAMAAAABAAAAFQAAABUAAAAKgAAADMAAAAwAAAARwAAAAEAAABVldtBX0LbQSoAAAAzAAAAAQAAAEwAAAAAAAAAAAAAAAAAAAD//////////1AAAABjAAAABwAAAEsAAABAAAAAMAAAAAUAAAAgAAAAAQAAAAEAAAAQAAAAAAAAAAAAAABMAQAAgAAAAAAAAAAAAAAATAEAAIAAAAAlAAAADAAAAAIAAAAnAAAAGAAAAAUAAAAAAAAA////AAAAAAAlAAAADAAAAAUAAABMAAAAZAAAAAAAAABQAAAASwEAAHwAAAAAAAAAUAAAAEwBAAAtAAAAIQDwAAAAAAAAAAAAAACAPwAAAAAAAAAAAACAPwAAAAAAAAAAAAAAAAAAAAAAAAAAAAAAAAAAAAAAAAAAJQAAAAwAAAAAAACAKAAAAAwAAAAFAAAAJwAAABgAAAAFAAAAAAAAAP///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DQAAAACgAAAFAAAACKAAAAXAAAAAEAAABVldtBX0LbQQoAAABQAAAAFgAAAEwAAAAAAAAAAAAAAAAAAAD//////////3gAAABDAGEAcgBtAGUAbgAgAEcAYQByAGMA7QBhACAARwByAGEAbgBhAG4AZABvAAcAAAAGAAAABAAAAAkAAAAGAAAABwAAAAMAAAAIAAAABgAAAAQAAAAFAAAAAwAAAAYAAAADAAAACAAAAAQAAAAGAAAABwAAAAYAAAAHAAAABwAAAAcAAABLAAAAQAAAADAAAAAFAAAAIAAAAAEAAAABAAAAEAAAAAAAAAAAAAAATAEAAIAAAAAAAAAAAAAAAEwBAACAAAAAJQAAAAwAAAACAAAAJwAAABgAAAAFAAAAAAAAAP///wAAAAAAJQAAAAwAAAAFAAAATAAAAGQAAAAJAAAAYAAAAP8AAABsAAAACQAAAGAAAAD3AAAADQAAACEA8AAAAAAAAAAAAAAAgD8AAAAAAAAAAAAAgD8AAAAAAAAAAAAAAAAAAAAAAAAAAAAAAAAAAAAAAAAAACUAAAAMAAAAAAAAgCgAAAAMAAAABQAAACUAAAAMAAAAAQAAABgAAAAMAAAAAAAAABIAAAAMAAAAAQAAAB4AAAAYAAAACQAAAGAAAAAAAQAAbQAAACUAAAAMAAAAAQAAAFQAAAAgAQAACgAAAGAAAADEAAAAbAAAAAEAAABVldtBX0LbQQoAAABgAAAAIwAAAEwAAAAAAAAAAAAAAAAAAAD//////////5QAAABEAGkAcgBlAGMAdABvAHIAYQAgAEMAbwBuAHQAcgBhAHQAYQBjAGkA8wBuACAAZQBuACAAZgB1AG4AYwBpAG8AbgBlAHMAAAAIAAAAAwAAAAQAAAAGAAAABQAAAAQAAAAHAAAABAAAAAYAAAADAAAABwAAAAcAAAAHAAAABAAAAAQAAAAGAAAABAAAAAYAAAAFAAAAAwAAAAcAAAAHAAAAAwAAAAYAAAAHAAAAAwAAAAQAAAAHAAAABwAAAAUAAAADAAAABwAAAAcAAAAGAAAABQAAAEsAAABAAAAAMAAAAAUAAAAgAAAAAQAAAAEAAAAQAAAAAAAAAAAAAABMAQAAgAAAAAAAAAAAAAAATAEAAIAAAAAlAAAADAAAAAIAAAAnAAAAGAAAAAUAAAAAAAAA////AAAAAAAlAAAADAAAAAUAAABMAAAAZAAAAAkAAABwAAAAQgEAAHwAAAAJAAAAcAAAADoBAAANAAAAIQDwAAAAAAAAAAAAAACAPwAAAAAAAAAAAACAPwAAAAAAAAAAAAAAAAAAAAAAAAAAAAAAAAAAAAAAAAAAJQAAAAwAAAAAAACAKAAAAAwAAAAFAAAAJQAAAAwAAAABAAAAGAAAAAwAAAAAAAAAEgAAAAwAAAABAAAAFgAAAAwAAAAAAAAAVAAAAIQBAAAKAAAAcAAAAEEBAAB8AAAAAQAAAFWV20FfQttBCgAAAHAAAAA0AAAATAAAAAQAAAAJAAAAcAAAAEMBAAB9AAAAtAAAAEYAaQByAG0AYQBkAG8AIABwAG8AcgA6ACAARwBBAFIAQwBJAEEAIABHAFIAQQBOAEEARABPACAATQBBAFIASQBBACAAQwBBAFIATQBFAE4AIAAtACAANAA2ADMAMwAwADEANwA4AEoABgAAAAMAAAAEAAAACQAAAAYAAAAHAAAABwAAAAMAAAAHAAAABwAAAAQAAAADAAAAAwAAAAgAAAAHAAAABwAAAAcAAAADAAAABwAAAAMAAAAIAAAABwAAAAcAAAAIAAAABwAAAAgAAAAJAAAAAwAAAAoAAAAHAAAABwAAAAMAAAAHAAAAAwAAAAcAAAAHAAAABwAAAAoAAAAGAAAACAAAAAMAAAAEAAAAAwAAAAYAAAAGAAAABgAAAAYAAAAGAAAABgAAAAYAAAAGAAAABAAAABYAAAAMAAAAAAAAACUAAAAMAAAAAgAAAA4AAAAUAAAAAAAAABAAAAAUAAAA</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VALORACIÓN</vt:lpstr>
      <vt:lpstr>ORDENADO</vt:lpstr>
      <vt:lpstr>reducción plazo</vt:lpstr>
      <vt:lpstr>1er clasif. oferta desglosada</vt:lpstr>
      <vt:lpstr>FORMULA</vt:lpstr>
      <vt:lpstr>CRITERIOS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mariola</dc:creator>
  <cp:lastModifiedBy>Carolina Bornand</cp:lastModifiedBy>
  <dcterms:created xsi:type="dcterms:W3CDTF">2016-11-29T10:16:19Z</dcterms:created>
  <dcterms:modified xsi:type="dcterms:W3CDTF">2024-05-20T10:45:58Z</dcterms:modified>
</cp:coreProperties>
</file>